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70CA1809-2B01-401F-8E32-4FBEDA8236E7}" xr6:coauthVersionLast="47" xr6:coauthVersionMax="47" xr10:uidLastSave="{00000000-0000-0000-0000-000000000000}"/>
  <workbookProtection workbookAlgorithmName="SHA-512" workbookHashValue="r6k9ec+IGJVaimERaSM0ncBIC+Il54SgXylSPCo89oidkG9mCQHIv5UlTKU/GNqJrXsBXAHv5RLtXlV7l8kMfg==" workbookSaltValue="J+5k8E8e1DUjjlqNjSxIrQ==" workbookSpinCount="100000" lockStructure="1"/>
  <bookViews>
    <workbookView xWindow="-120" yWindow="-120" windowWidth="29040" windowHeight="15720" xr2:uid="{00000000-000D-0000-FFFF-FFFF00000000}"/>
  </bookViews>
  <sheets>
    <sheet name="解答用紙" sheetId="1" r:id="rId1"/>
    <sheet name="採点" sheetId="4" state="hidden" r:id="rId2"/>
  </sheets>
  <definedNames>
    <definedName name="_xlnm.Print_Area" localSheetId="0">解答用紙!$A$1:$K$41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4" l="1"/>
  <c r="F10" i="4" s="1"/>
  <c r="A19" i="1"/>
  <c r="F19" i="1"/>
  <c r="A20" i="1"/>
  <c r="F20" i="1"/>
  <c r="A21" i="1"/>
  <c r="F21" i="1"/>
  <c r="A22" i="1"/>
  <c r="F22" i="1"/>
  <c r="A23" i="1"/>
  <c r="F23" i="1"/>
  <c r="F9" i="1"/>
  <c r="F10" i="1"/>
  <c r="F11" i="1"/>
  <c r="F12" i="1"/>
  <c r="F13" i="1"/>
  <c r="F14" i="1"/>
  <c r="F15" i="1"/>
  <c r="F16" i="1"/>
  <c r="F17" i="1"/>
  <c r="F18" i="1"/>
  <c r="F4" i="4"/>
  <c r="H3" i="1" l="1"/>
  <c r="E11" i="4"/>
  <c r="F11" i="4" s="1"/>
  <c r="E12" i="4"/>
  <c r="F12" i="4" s="1"/>
  <c r="E13" i="4"/>
  <c r="F13" i="4" s="1"/>
  <c r="E14" i="4"/>
  <c r="F14" i="4" s="1"/>
  <c r="E15" i="4"/>
  <c r="F15" i="4" s="1"/>
  <c r="E16" i="4"/>
  <c r="F16" i="4" s="1"/>
  <c r="E17" i="4"/>
  <c r="F17" i="4" s="1"/>
  <c r="E18" i="4"/>
  <c r="F18" i="4" s="1"/>
  <c r="E19" i="4"/>
  <c r="F19" i="4" s="1"/>
  <c r="B20" i="4" l="1"/>
  <c r="G25" i="1" s="1"/>
  <c r="B21" i="4" l="1"/>
  <c r="G26" i="1" s="1"/>
  <c r="A3" i="1"/>
  <c r="J19" i="4"/>
  <c r="J18" i="4"/>
  <c r="J17" i="4"/>
  <c r="J16" i="4"/>
  <c r="L15" i="4"/>
  <c r="J14" i="4"/>
  <c r="J13" i="4"/>
  <c r="J12" i="4"/>
  <c r="J11" i="4"/>
  <c r="K10" i="4"/>
  <c r="M12" i="4" l="1"/>
  <c r="A11" i="1" s="1"/>
  <c r="L19" i="4"/>
  <c r="K19" i="4"/>
  <c r="L18" i="4"/>
  <c r="K18" i="4"/>
  <c r="M18" i="4" s="1"/>
  <c r="A17" i="1" s="1"/>
  <c r="L17" i="4"/>
  <c r="K17" i="4"/>
  <c r="L16" i="4"/>
  <c r="K16" i="4"/>
  <c r="M16" i="4" s="1"/>
  <c r="A15" i="1" s="1"/>
  <c r="K15" i="4"/>
  <c r="J15" i="4"/>
  <c r="M15" i="4" s="1"/>
  <c r="A14" i="1" s="1"/>
  <c r="L14" i="4"/>
  <c r="K14" i="4"/>
  <c r="M14" i="4" s="1"/>
  <c r="A13" i="1" s="1"/>
  <c r="L13" i="4"/>
  <c r="K13" i="4"/>
  <c r="L12" i="4"/>
  <c r="K12" i="4"/>
  <c r="L11" i="4"/>
  <c r="K11" i="4"/>
  <c r="M11" i="4" s="1"/>
  <c r="A10" i="1" s="1"/>
  <c r="L10" i="4"/>
  <c r="J10" i="4"/>
  <c r="M10" i="4" s="1"/>
  <c r="A9" i="1" s="1"/>
  <c r="M13" i="4" l="1"/>
  <c r="A12" i="1" s="1"/>
  <c r="M17" i="4"/>
  <c r="A16" i="1" s="1"/>
  <c r="M19" i="4"/>
  <c r="A18" i="1" s="1"/>
  <c r="J20" i="4"/>
  <c r="L20" i="4"/>
  <c r="K20" i="4"/>
  <c r="G21" i="4" l="1"/>
  <c r="I21" i="4" s="1"/>
  <c r="I27" i="1" l="1"/>
  <c r="M21" i="4"/>
  <c r="I30" i="1" s="1"/>
</calcChain>
</file>

<file path=xl/sharedStrings.xml><?xml version="1.0" encoding="utf-8"?>
<sst xmlns="http://schemas.openxmlformats.org/spreadsheetml/2006/main" count="135" uniqueCount="69">
  <si>
    <t>Q1</t>
  </si>
  <si>
    <t>Q1</t>
    <phoneticPr fontId="1"/>
  </si>
  <si>
    <t>Q2</t>
    <phoneticPr fontId="1"/>
  </si>
  <si>
    <t>Q3</t>
    <phoneticPr fontId="1"/>
  </si>
  <si>
    <t>Q4</t>
    <phoneticPr fontId="1"/>
  </si>
  <si>
    <t>Q5</t>
  </si>
  <si>
    <t>Q5</t>
    <phoneticPr fontId="1"/>
  </si>
  <si>
    <t>Q6</t>
  </si>
  <si>
    <t>Q6</t>
    <phoneticPr fontId="1"/>
  </si>
  <si>
    <t>Q7</t>
  </si>
  <si>
    <t>Q8</t>
  </si>
  <si>
    <t>Q9</t>
  </si>
  <si>
    <t>Q10</t>
  </si>
  <si>
    <t>番号</t>
    <rPh sb="0" eb="2">
      <t>バンゴウ</t>
    </rPh>
    <phoneticPr fontId="1"/>
  </si>
  <si>
    <t>答え</t>
    <rPh sb="0" eb="1">
      <t>コタ</t>
    </rPh>
    <phoneticPr fontId="1"/>
  </si>
  <si>
    <t>Q2</t>
  </si>
  <si>
    <t>Q3</t>
  </si>
  <si>
    <t>Q4</t>
  </si>
  <si>
    <t>受検者</t>
    <rPh sb="0" eb="2">
      <t>ジュケン</t>
    </rPh>
    <rPh sb="2" eb="3">
      <t>シャ</t>
    </rPh>
    <phoneticPr fontId="1"/>
  </si>
  <si>
    <t>電話番号</t>
    <rPh sb="0" eb="2">
      <t>デンワ</t>
    </rPh>
    <rPh sb="2" eb="4">
      <t>バンゴウ</t>
    </rPh>
    <phoneticPr fontId="1"/>
  </si>
  <si>
    <t>学年または年代</t>
    <rPh sb="0" eb="2">
      <t>ガクネン</t>
    </rPh>
    <rPh sb="5" eb="7">
      <t>ネンダイ</t>
    </rPh>
    <phoneticPr fontId="1"/>
  </si>
  <si>
    <t>採点結果</t>
    <rPh sb="0" eb="2">
      <t>サイテン</t>
    </rPh>
    <rPh sb="2" eb="4">
      <t>ケッカ</t>
    </rPh>
    <phoneticPr fontId="1"/>
  </si>
  <si>
    <t>）歳代</t>
    <rPh sb="1" eb="3">
      <t>サイダイ</t>
    </rPh>
    <phoneticPr fontId="1"/>
  </si>
  <si>
    <t>小学（</t>
    <rPh sb="0" eb="2">
      <t>ショウガク</t>
    </rPh>
    <phoneticPr fontId="1"/>
  </si>
  <si>
    <t>受検者の解答</t>
    <rPh sb="0" eb="2">
      <t>ジュケン</t>
    </rPh>
    <rPh sb="2" eb="3">
      <t>シャ</t>
    </rPh>
    <rPh sb="4" eb="6">
      <t>カイトウ</t>
    </rPh>
    <phoneticPr fontId="1"/>
  </si>
  <si>
    <t>住　　所</t>
    <rPh sb="0" eb="1">
      <t>ジュウ</t>
    </rPh>
    <rPh sb="3" eb="4">
      <t>ショ</t>
    </rPh>
    <phoneticPr fontId="1"/>
  </si>
  <si>
    <t>名　　前</t>
    <rPh sb="0" eb="1">
      <t>ナ</t>
    </rPh>
    <rPh sb="3" eb="4">
      <t>マエ</t>
    </rPh>
    <phoneticPr fontId="1"/>
  </si>
  <si>
    <t>解答用紙</t>
    <rPh sb="0" eb="2">
      <t>カイトウ</t>
    </rPh>
    <rPh sb="2" eb="4">
      <t>ヨウシ</t>
    </rPh>
    <phoneticPr fontId="1"/>
  </si>
  <si>
    <t>）年・中学（</t>
    <rPh sb="1" eb="2">
      <t>ネン</t>
    </rPh>
    <rPh sb="3" eb="5">
      <t>チュウガク</t>
    </rPh>
    <phoneticPr fontId="1"/>
  </si>
  <si>
    <t>）年・（</t>
    <rPh sb="1" eb="2">
      <t>ネン</t>
    </rPh>
    <phoneticPr fontId="1"/>
  </si>
  <si>
    <t>受検日　令和</t>
    <rPh sb="0" eb="2">
      <t>ジュケン</t>
    </rPh>
    <rPh sb="2" eb="3">
      <t>ビ</t>
    </rPh>
    <rPh sb="4" eb="6">
      <t>レイワ</t>
    </rPh>
    <phoneticPr fontId="1"/>
  </si>
  <si>
    <t>① はじめに、受検する級を選んでください。</t>
    <rPh sb="7" eb="9">
      <t>ジュケン</t>
    </rPh>
    <rPh sb="11" eb="12">
      <t>キュウ</t>
    </rPh>
    <rPh sb="13" eb="14">
      <t>エラ</t>
    </rPh>
    <phoneticPr fontId="1"/>
  </si>
  <si>
    <t>② 問題を読み、正しい答えの番号の□に☑を付けてください。</t>
    <rPh sb="2" eb="4">
      <t>モンダイ</t>
    </rPh>
    <rPh sb="5" eb="6">
      <t>ヨ</t>
    </rPh>
    <rPh sb="8" eb="9">
      <t>タダ</t>
    </rPh>
    <rPh sb="11" eb="12">
      <t>コタ</t>
    </rPh>
    <rPh sb="14" eb="16">
      <t>バンゴウ</t>
    </rPh>
    <rPh sb="21" eb="22">
      <t>ツ</t>
    </rPh>
    <phoneticPr fontId="1"/>
  </si>
  <si>
    <t>⑤ 受検者の住所、電話番号、名前、学年または年代を書いて、</t>
    <rPh sb="2" eb="4">
      <t>ジュケン</t>
    </rPh>
    <rPh sb="4" eb="5">
      <t>シャ</t>
    </rPh>
    <rPh sb="6" eb="8">
      <t>ジュウショ</t>
    </rPh>
    <rPh sb="9" eb="11">
      <t>デンワ</t>
    </rPh>
    <rPh sb="11" eb="13">
      <t>バンゴウ</t>
    </rPh>
    <rPh sb="14" eb="16">
      <t>ナマエ</t>
    </rPh>
    <rPh sb="17" eb="19">
      <t>ガクネン</t>
    </rPh>
    <rPh sb="22" eb="24">
      <t>ネンダイ</t>
    </rPh>
    <rPh sb="25" eb="26">
      <t>カ</t>
    </rPh>
    <phoneticPr fontId="1"/>
  </si>
  <si>
    <t xml:space="preserve"> 　次のいずれかの方法で提出してください。</t>
    <rPh sb="2" eb="3">
      <t>ツギ</t>
    </rPh>
    <rPh sb="9" eb="11">
      <t>ホウホウ</t>
    </rPh>
    <rPh sb="12" eb="14">
      <t>テイシュツ</t>
    </rPh>
    <phoneticPr fontId="1"/>
  </si>
  <si>
    <t>③ 正しくチェックされているか確認してください。</t>
    <rPh sb="2" eb="3">
      <t>タダ</t>
    </rPh>
    <rPh sb="15" eb="17">
      <t>カクニン</t>
    </rPh>
    <phoneticPr fontId="1"/>
  </si>
  <si>
    <t>級の判定</t>
    <rPh sb="0" eb="1">
      <t>キュウ</t>
    </rPh>
    <rPh sb="2" eb="4">
      <t>ハンテイ</t>
    </rPh>
    <phoneticPr fontId="1"/>
  </si>
  <si>
    <t>→</t>
    <phoneticPr fontId="1"/>
  </si>
  <si>
    <t>問題番号</t>
    <rPh sb="0" eb="2">
      <t>モンダイ</t>
    </rPh>
    <rPh sb="2" eb="4">
      <t>バンゴウ</t>
    </rPh>
    <phoneticPr fontId="1"/>
  </si>
  <si>
    <t>1を選択</t>
    <rPh sb="2" eb="4">
      <t>センタク</t>
    </rPh>
    <phoneticPr fontId="1"/>
  </si>
  <si>
    <t>2を選択</t>
    <rPh sb="2" eb="4">
      <t>センタク</t>
    </rPh>
    <phoneticPr fontId="1"/>
  </si>
  <si>
    <t>3を選択</t>
    <rPh sb="2" eb="4">
      <t>センタク</t>
    </rPh>
    <phoneticPr fontId="1"/>
  </si>
  <si>
    <t>↓解答のチェック（有り＝true)</t>
    <rPh sb="1" eb="3">
      <t>カイトウ</t>
    </rPh>
    <rPh sb="9" eb="10">
      <t>アリ</t>
    </rPh>
    <phoneticPr fontId="1"/>
  </si>
  <si>
    <t>二重チェック有り＝×</t>
    <rPh sb="0" eb="2">
      <t>ニジュウ</t>
    </rPh>
    <rPh sb="6" eb="7">
      <t>ア</t>
    </rPh>
    <phoneticPr fontId="1"/>
  </si>
  <si>
    <t>正しい解答</t>
    <rPh sb="0" eb="1">
      <t>タダ</t>
    </rPh>
    <rPh sb="3" eb="5">
      <t>カイトウ</t>
    </rPh>
    <phoneticPr fontId="1"/>
  </si>
  <si>
    <t>〇×判定</t>
    <rPh sb="2" eb="4">
      <t>ハンテイ</t>
    </rPh>
    <phoneticPr fontId="1"/>
  </si>
  <si>
    <t>判定表示用</t>
    <rPh sb="0" eb="2">
      <t>ハンテイ</t>
    </rPh>
    <rPh sb="2" eb="4">
      <t>ヒョウジ</t>
    </rPh>
    <rPh sb="4" eb="5">
      <t>ヨウ</t>
    </rPh>
    <phoneticPr fontId="1"/>
  </si>
  <si>
    <t>←二重チェック有り</t>
    <rPh sb="1" eb="3">
      <t>ニジュウ</t>
    </rPh>
    <rPh sb="7" eb="8">
      <t>ア</t>
    </rPh>
    <phoneticPr fontId="1"/>
  </si>
  <si>
    <t>←級の選択がない</t>
    <rPh sb="1" eb="2">
      <t>キュウ</t>
    </rPh>
    <rPh sb="3" eb="5">
      <t>センタク</t>
    </rPh>
    <phoneticPr fontId="1"/>
  </si>
  <si>
    <t>↑点数</t>
    <rPh sb="1" eb="3">
      <t>テンスウ</t>
    </rPh>
    <phoneticPr fontId="1"/>
  </si>
  <si>
    <t>エラー
表示用</t>
    <rPh sb="4" eb="7">
      <t>ヒョウジヨウ</t>
    </rPh>
    <phoneticPr fontId="1"/>
  </si>
  <si>
    <t>丸の合計→</t>
    <rPh sb="0" eb="1">
      <t>マル</t>
    </rPh>
    <rPh sb="2" eb="4">
      <t>ゴウケイ</t>
    </rPh>
    <phoneticPr fontId="1"/>
  </si>
  <si>
    <t>級のチェック</t>
    <rPh sb="0" eb="1">
      <t>キュウ</t>
    </rPh>
    <phoneticPr fontId="1"/>
  </si>
  <si>
    <t>↓</t>
    <phoneticPr fontId="1"/>
  </si>
  <si>
    <t>初級</t>
    <phoneticPr fontId="1"/>
  </si>
  <si>
    <t>中級</t>
    <phoneticPr fontId="1"/>
  </si>
  <si>
    <t>上級</t>
    <phoneticPr fontId="1"/>
  </si>
  <si>
    <t>採点するにチェック有り＝TRUE↓</t>
    <rPh sb="0" eb="2">
      <t>サイテン</t>
    </rPh>
    <rPh sb="9" eb="10">
      <t>ア</t>
    </rPh>
    <phoneticPr fontId="1"/>
  </si>
  <si>
    <t>④ Excelにより解答する場合は、自己採点できます。</t>
    <rPh sb="10" eb="12">
      <t>カイトウ</t>
    </rPh>
    <rPh sb="14" eb="16">
      <t>バアイ</t>
    </rPh>
    <rPh sb="18" eb="20">
      <t>ジコ</t>
    </rPh>
    <rPh sb="20" eb="22">
      <t>サイテン</t>
    </rPh>
    <phoneticPr fontId="1"/>
  </si>
  <si>
    <t>↑点数表示用（TRUEの場合のみ表示）</t>
    <rPh sb="1" eb="3">
      <t>テンスウ</t>
    </rPh>
    <rPh sb="3" eb="6">
      <t>ヒョウジヨウ</t>
    </rPh>
    <rPh sb="12" eb="14">
      <t>バアイ</t>
    </rPh>
    <rPh sb="16" eb="18">
      <t>ヒョウジ</t>
    </rPh>
    <phoneticPr fontId="1"/>
  </si>
  <si>
    <t>↑合格表示用</t>
    <rPh sb="1" eb="3">
      <t>ゴウカク</t>
    </rPh>
    <rPh sb="3" eb="6">
      <t>ヒョウジヨウ</t>
    </rPh>
    <phoneticPr fontId="1"/>
  </si>
  <si>
    <t>C</t>
    <phoneticPr fontId="1"/>
  </si>
  <si>
    <t>A</t>
    <phoneticPr fontId="1"/>
  </si>
  <si>
    <t>B</t>
    <phoneticPr fontId="1"/>
  </si>
  <si>
    <t>　・解答用紙を、可児市役所広報情報課、連絡所（地区センター）または図書館（本館）へ直接持参</t>
    <rPh sb="8" eb="13">
      <t>カニシヤクショ</t>
    </rPh>
    <rPh sb="13" eb="17">
      <t>コウホウジョウホウ</t>
    </rPh>
    <rPh sb="17" eb="18">
      <t>カ</t>
    </rPh>
    <rPh sb="19" eb="22">
      <t>レンラクショ</t>
    </rPh>
    <rPh sb="23" eb="25">
      <t>チク</t>
    </rPh>
    <rPh sb="33" eb="36">
      <t>トショカン</t>
    </rPh>
    <rPh sb="37" eb="39">
      <t>ホンカン</t>
    </rPh>
    <rPh sb="41" eb="43">
      <t>チョクセツ</t>
    </rPh>
    <rPh sb="43" eb="45">
      <t>ジサン</t>
    </rPh>
    <phoneticPr fontId="1"/>
  </si>
  <si>
    <t>　・Excelで解答した場合、ファイルを添付しEメールで提出　　　　　　　　　</t>
    <rPh sb="8" eb="10">
      <t>カイトウ</t>
    </rPh>
    <rPh sb="12" eb="14">
      <t>バアイ</t>
    </rPh>
    <rPh sb="20" eb="22">
      <t>テンプ</t>
    </rPh>
    <rPh sb="28" eb="30">
      <t>テイシュツ</t>
    </rPh>
    <phoneticPr fontId="1"/>
  </si>
  <si>
    <r>
      <t>　・解答用紙を、可児市役所広報情報課へ郵送（</t>
    </r>
    <r>
      <rPr>
        <sz val="9"/>
        <color theme="1"/>
        <rFont val="HG丸ｺﾞｼｯｸM-PRO"/>
        <family val="3"/>
        <charset val="128"/>
      </rPr>
      <t>〒509-0292</t>
    </r>
    <r>
      <rPr>
        <sz val="10.5"/>
        <color theme="1"/>
        <rFont val="HG丸ｺﾞｼｯｸM-PRO"/>
        <family val="3"/>
        <charset val="128"/>
      </rPr>
      <t>可児市広見1－1）又はＦＡＸ（６1－０３４５）</t>
    </r>
    <rPh sb="8" eb="13">
      <t>カニシヤクショ</t>
    </rPh>
    <rPh sb="13" eb="17">
      <t>コウホウジョウホウ</t>
    </rPh>
    <rPh sb="17" eb="18">
      <t>カ</t>
    </rPh>
    <rPh sb="19" eb="21">
      <t>ユウソウ</t>
    </rPh>
    <rPh sb="31" eb="34">
      <t>カニシ</t>
    </rPh>
    <rPh sb="34" eb="36">
      <t>ヒロミ</t>
    </rPh>
    <rPh sb="40" eb="41">
      <t>マタ</t>
    </rPh>
    <phoneticPr fontId="1"/>
  </si>
  <si>
    <t>2024年</t>
    <rPh sb="4" eb="5">
      <t>ネン</t>
    </rPh>
    <phoneticPr fontId="1"/>
  </si>
  <si>
    <t>（kouhoukani@city.kani.lg.jp）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</si>
</sst>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 Light"/>
      <family val="3"/>
      <charset val="128"/>
      <scheme val="major"/>
    </font>
    <font>
      <u/>
      <sz val="11"/>
      <color theme="10"/>
      <name val="游ゴシック"/>
      <family val="2"/>
      <scheme val="minor"/>
    </font>
    <font>
      <sz val="9"/>
      <color rgb="FF000000"/>
      <name val="Meiryo UI"/>
      <family val="3"/>
      <charset val="128"/>
    </font>
    <font>
      <b/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u/>
      <sz val="11"/>
      <color theme="1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1"/>
      <color rgb="FFFFCCFF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1"/>
      <color theme="8" tint="-0.499984740745262"/>
      <name val="HG丸ｺﾞｼｯｸM-PRO"/>
      <family val="3"/>
      <charset val="128"/>
    </font>
    <font>
      <sz val="28"/>
      <color rgb="FFFF0000"/>
      <name val="HG丸ｺﾞｼｯｸM-PRO"/>
      <family val="3"/>
      <charset val="128"/>
    </font>
    <font>
      <sz val="10"/>
      <color rgb="FFC00000"/>
      <name val="HG丸ｺﾞｼｯｸM-PRO"/>
      <family val="3"/>
      <charset val="128"/>
    </font>
    <font>
      <sz val="10"/>
      <color theme="1"/>
      <name val="游ゴシック Light"/>
      <family val="3"/>
      <charset val="128"/>
      <scheme val="major"/>
    </font>
    <font>
      <sz val="9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12" fillId="2" borderId="0" xfId="0" applyFont="1" applyFill="1" applyAlignment="1" applyProtection="1">
      <alignment vertical="center" shrinkToFit="1"/>
      <protection hidden="1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5" fillId="2" borderId="0" xfId="0" applyFont="1" applyFill="1" applyAlignment="1" applyProtection="1">
      <alignment horizontal="right" vertical="center"/>
      <protection hidden="1"/>
    </xf>
    <xf numFmtId="0" fontId="18" fillId="2" borderId="0" xfId="0" applyFont="1" applyFill="1" applyAlignment="1" applyProtection="1">
      <alignment vertical="center"/>
      <protection hidden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2" borderId="18" xfId="0" applyFont="1" applyFill="1" applyBorder="1"/>
    <xf numFmtId="0" fontId="2" fillId="0" borderId="25" xfId="0" applyFont="1" applyBorder="1"/>
    <xf numFmtId="0" fontId="2" fillId="0" borderId="10" xfId="0" applyFont="1" applyBorder="1"/>
    <xf numFmtId="0" fontId="2" fillId="0" borderId="22" xfId="0" applyFont="1" applyBorder="1"/>
    <xf numFmtId="0" fontId="2" fillId="0" borderId="19" xfId="0" applyFont="1" applyBorder="1" applyAlignment="1">
      <alignment horizontal="center"/>
    </xf>
    <xf numFmtId="0" fontId="2" fillId="0" borderId="23" xfId="0" applyFont="1" applyBorder="1" applyAlignment="1">
      <alignment horizontal="right" shrinkToFit="1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15" fillId="2" borderId="0" xfId="0" applyFont="1" applyFill="1" applyAlignment="1" applyProtection="1">
      <alignment vertical="center" wrapText="1"/>
      <protection hidden="1"/>
    </xf>
    <xf numFmtId="0" fontId="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11" fillId="2" borderId="0" xfId="1" applyFont="1" applyFill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8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0" borderId="18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center" vertical="center" wrapText="1"/>
      <protection hidden="1"/>
    </xf>
    <xf numFmtId="0" fontId="12" fillId="0" borderId="0" xfId="0" applyFont="1" applyAlignment="1">
      <alignment horizontal="right" vertical="center" shrinkToFi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36" xfId="0" applyFont="1" applyFill="1" applyBorder="1" applyAlignment="1" applyProtection="1">
      <alignment horizontal="left" vertical="center" indent="1"/>
      <protection locked="0"/>
    </xf>
    <xf numFmtId="0" fontId="7" fillId="2" borderId="37" xfId="0" applyFont="1" applyFill="1" applyBorder="1" applyAlignment="1" applyProtection="1">
      <alignment horizontal="left" vertical="center" indent="1"/>
      <protection locked="0"/>
    </xf>
    <xf numFmtId="0" fontId="7" fillId="2" borderId="38" xfId="0" applyFont="1" applyFill="1" applyBorder="1" applyAlignment="1" applyProtection="1">
      <alignment horizontal="left" vertical="center" indent="1"/>
      <protection locked="0"/>
    </xf>
    <xf numFmtId="0" fontId="7" fillId="2" borderId="8" xfId="0" applyFont="1" applyFill="1" applyBorder="1" applyAlignment="1">
      <alignment horizontal="center" vertical="center"/>
    </xf>
    <xf numFmtId="0" fontId="12" fillId="2" borderId="0" xfId="0" applyFont="1" applyFill="1" applyAlignment="1" applyProtection="1">
      <alignment horizontal="right" vertical="center" shrinkToFit="1"/>
      <protection hidden="1"/>
    </xf>
    <xf numFmtId="0" fontId="10" fillId="2" borderId="6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17" fillId="2" borderId="12" xfId="0" applyFont="1" applyFill="1" applyBorder="1" applyAlignment="1" applyProtection="1">
      <alignment horizontal="left" vertical="center" indent="4"/>
      <protection hidden="1"/>
    </xf>
    <xf numFmtId="0" fontId="17" fillId="2" borderId="1" xfId="0" applyFont="1" applyFill="1" applyBorder="1" applyAlignment="1" applyProtection="1">
      <alignment horizontal="left" vertical="center" indent="4"/>
      <protection hidden="1"/>
    </xf>
    <xf numFmtId="0" fontId="15" fillId="2" borderId="10" xfId="0" applyFont="1" applyFill="1" applyBorder="1" applyAlignment="1" applyProtection="1">
      <alignment horizontal="center" vertical="center"/>
      <protection hidden="1"/>
    </xf>
    <xf numFmtId="0" fontId="7" fillId="2" borderId="35" xfId="0" applyFont="1" applyFill="1" applyBorder="1" applyAlignment="1" applyProtection="1">
      <alignment horizontal="left" vertical="center" indent="1"/>
      <protection locked="0"/>
    </xf>
    <xf numFmtId="0" fontId="7" fillId="2" borderId="4" xfId="0" applyFont="1" applyFill="1" applyBorder="1" applyAlignment="1" applyProtection="1">
      <alignment horizontal="left" vertical="center" indent="1"/>
      <protection locked="0"/>
    </xf>
    <xf numFmtId="0" fontId="7" fillId="2" borderId="5" xfId="0" applyFont="1" applyFill="1" applyBorder="1" applyAlignment="1" applyProtection="1">
      <alignment horizontal="left" vertical="center" indent="1"/>
      <protection locked="0"/>
    </xf>
    <xf numFmtId="0" fontId="2" fillId="0" borderId="20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 shrinkToFit="1"/>
    </xf>
    <xf numFmtId="0" fontId="2" fillId="0" borderId="0" xfId="0" applyFont="1" applyAlignment="1">
      <alignment horizontal="center" wrapText="1" shrinkToFit="1"/>
    </xf>
    <xf numFmtId="0" fontId="2" fillId="0" borderId="25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2" fillId="0" borderId="2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19" fillId="0" borderId="22" xfId="0" applyFont="1" applyBorder="1" applyAlignment="1">
      <alignment horizontal="center" vertical="center" wrapText="1" shrinkToFit="1"/>
    </xf>
    <xf numFmtId="0" fontId="19" fillId="0" borderId="23" xfId="0" applyFont="1" applyBorder="1" applyAlignment="1">
      <alignment horizontal="center" vertical="center" wrapText="1" shrinkToFit="1"/>
    </xf>
    <xf numFmtId="0" fontId="2" fillId="0" borderId="24" xfId="0" applyFont="1" applyBorder="1" applyAlignment="1">
      <alignment horizontal="center" shrinkToFit="1"/>
    </xf>
    <xf numFmtId="0" fontId="2" fillId="0" borderId="27" xfId="0" applyFont="1" applyBorder="1" applyAlignment="1">
      <alignment horizontal="center" shrinkToFit="1"/>
    </xf>
    <xf numFmtId="0" fontId="2" fillId="0" borderId="28" xfId="0" applyFont="1" applyBorder="1" applyAlignment="1">
      <alignment horizontal="center" shrinkToFit="1"/>
    </xf>
  </cellXfs>
  <cellStyles count="2">
    <cellStyle name="ハイパーリンク" xfId="1" builtinId="8"/>
    <cellStyle name="標準" xfId="0" builtinId="0"/>
  </cellStyles>
  <dxfs count="5">
    <dxf>
      <fill>
        <patternFill patternType="gray125">
          <fgColor rgb="FFC00000"/>
        </patternFill>
      </fill>
    </dxf>
    <dxf>
      <fill>
        <patternFill patternType="gray125">
          <fgColor rgb="FFC00000"/>
        </patternFill>
      </fill>
    </dxf>
    <dxf>
      <fill>
        <patternFill patternType="gray125">
          <fgColor rgb="FFC0000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FFFF"/>
      <color rgb="FFFFFF99"/>
      <color rgb="FF71DA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採点!$B$10" lockText="1" noThreeD="1"/>
</file>

<file path=xl/ctrlProps/ctrlProp10.xml><?xml version="1.0" encoding="utf-8"?>
<formControlPr xmlns="http://schemas.microsoft.com/office/spreadsheetml/2009/9/main" objectType="CheckBox" fmlaLink="採点!$B$13" lockText="1" noThreeD="1"/>
</file>

<file path=xl/ctrlProps/ctrlProp11.xml><?xml version="1.0" encoding="utf-8"?>
<formControlPr xmlns="http://schemas.microsoft.com/office/spreadsheetml/2009/9/main" objectType="CheckBox" fmlaLink="採点!$C$13" lockText="1" noThreeD="1"/>
</file>

<file path=xl/ctrlProps/ctrlProp12.xml><?xml version="1.0" encoding="utf-8"?>
<formControlPr xmlns="http://schemas.microsoft.com/office/spreadsheetml/2009/9/main" objectType="CheckBox" fmlaLink="採点!$D$13" lockText="1" noThreeD="1"/>
</file>

<file path=xl/ctrlProps/ctrlProp13.xml><?xml version="1.0" encoding="utf-8"?>
<formControlPr xmlns="http://schemas.microsoft.com/office/spreadsheetml/2009/9/main" objectType="CheckBox" fmlaLink="採点!$B$14" lockText="1" noThreeD="1"/>
</file>

<file path=xl/ctrlProps/ctrlProp14.xml><?xml version="1.0" encoding="utf-8"?>
<formControlPr xmlns="http://schemas.microsoft.com/office/spreadsheetml/2009/9/main" objectType="CheckBox" fmlaLink="採点!$C$14" lockText="1" noThreeD="1"/>
</file>

<file path=xl/ctrlProps/ctrlProp15.xml><?xml version="1.0" encoding="utf-8"?>
<formControlPr xmlns="http://schemas.microsoft.com/office/spreadsheetml/2009/9/main" objectType="CheckBox" fmlaLink="採点!$D$14" lockText="1" noThreeD="1"/>
</file>

<file path=xl/ctrlProps/ctrlProp16.xml><?xml version="1.0" encoding="utf-8"?>
<formControlPr xmlns="http://schemas.microsoft.com/office/spreadsheetml/2009/9/main" objectType="CheckBox" fmlaLink="採点!$B$15" lockText="1" noThreeD="1"/>
</file>

<file path=xl/ctrlProps/ctrlProp17.xml><?xml version="1.0" encoding="utf-8"?>
<formControlPr xmlns="http://schemas.microsoft.com/office/spreadsheetml/2009/9/main" objectType="CheckBox" fmlaLink="採点!$C$15" lockText="1" noThreeD="1"/>
</file>

<file path=xl/ctrlProps/ctrlProp18.xml><?xml version="1.0" encoding="utf-8"?>
<formControlPr xmlns="http://schemas.microsoft.com/office/spreadsheetml/2009/9/main" objectType="CheckBox" fmlaLink="採点!$D$15" lockText="1" noThreeD="1"/>
</file>

<file path=xl/ctrlProps/ctrlProp19.xml><?xml version="1.0" encoding="utf-8"?>
<formControlPr xmlns="http://schemas.microsoft.com/office/spreadsheetml/2009/9/main" objectType="CheckBox" fmlaLink="採点!$B$16" lockText="1" noThreeD="1"/>
</file>

<file path=xl/ctrlProps/ctrlProp2.xml><?xml version="1.0" encoding="utf-8"?>
<formControlPr xmlns="http://schemas.microsoft.com/office/spreadsheetml/2009/9/main" objectType="CheckBox" fmlaLink="採点!$C$10" lockText="1" noThreeD="1"/>
</file>

<file path=xl/ctrlProps/ctrlProp20.xml><?xml version="1.0" encoding="utf-8"?>
<formControlPr xmlns="http://schemas.microsoft.com/office/spreadsheetml/2009/9/main" objectType="CheckBox" fmlaLink="採点!$C$16" lockText="1" noThreeD="1"/>
</file>

<file path=xl/ctrlProps/ctrlProp21.xml><?xml version="1.0" encoding="utf-8"?>
<formControlPr xmlns="http://schemas.microsoft.com/office/spreadsheetml/2009/9/main" objectType="CheckBox" fmlaLink="採点!$D$16" lockText="1" noThreeD="1"/>
</file>

<file path=xl/ctrlProps/ctrlProp22.xml><?xml version="1.0" encoding="utf-8"?>
<formControlPr xmlns="http://schemas.microsoft.com/office/spreadsheetml/2009/9/main" objectType="CheckBox" fmlaLink="採点!$B$17" lockText="1" noThreeD="1"/>
</file>

<file path=xl/ctrlProps/ctrlProp23.xml><?xml version="1.0" encoding="utf-8"?>
<formControlPr xmlns="http://schemas.microsoft.com/office/spreadsheetml/2009/9/main" objectType="CheckBox" fmlaLink="採点!$C$17" lockText="1" noThreeD="1"/>
</file>

<file path=xl/ctrlProps/ctrlProp24.xml><?xml version="1.0" encoding="utf-8"?>
<formControlPr xmlns="http://schemas.microsoft.com/office/spreadsheetml/2009/9/main" objectType="CheckBox" fmlaLink="採点!$D$17" lockText="1" noThreeD="1"/>
</file>

<file path=xl/ctrlProps/ctrlProp25.xml><?xml version="1.0" encoding="utf-8"?>
<formControlPr xmlns="http://schemas.microsoft.com/office/spreadsheetml/2009/9/main" objectType="CheckBox" fmlaLink="採点!$B$18" lockText="1" noThreeD="1"/>
</file>

<file path=xl/ctrlProps/ctrlProp26.xml><?xml version="1.0" encoding="utf-8"?>
<formControlPr xmlns="http://schemas.microsoft.com/office/spreadsheetml/2009/9/main" objectType="CheckBox" fmlaLink="採点!$C$18" lockText="1" noThreeD="1"/>
</file>

<file path=xl/ctrlProps/ctrlProp27.xml><?xml version="1.0" encoding="utf-8"?>
<formControlPr xmlns="http://schemas.microsoft.com/office/spreadsheetml/2009/9/main" objectType="CheckBox" fmlaLink="採点!$D$18" lockText="1" noThreeD="1"/>
</file>

<file path=xl/ctrlProps/ctrlProp28.xml><?xml version="1.0" encoding="utf-8"?>
<formControlPr xmlns="http://schemas.microsoft.com/office/spreadsheetml/2009/9/main" objectType="CheckBox" fmlaLink="採点!$B$19" lockText="1" noThreeD="1"/>
</file>

<file path=xl/ctrlProps/ctrlProp29.xml><?xml version="1.0" encoding="utf-8"?>
<formControlPr xmlns="http://schemas.microsoft.com/office/spreadsheetml/2009/9/main" objectType="CheckBox" fmlaLink="採点!$C$19" lockText="1" noThreeD="1"/>
</file>

<file path=xl/ctrlProps/ctrlProp3.xml><?xml version="1.0" encoding="utf-8"?>
<formControlPr xmlns="http://schemas.microsoft.com/office/spreadsheetml/2009/9/main" objectType="CheckBox" fmlaLink="採点!$D$10" lockText="1" noThreeD="1"/>
</file>

<file path=xl/ctrlProps/ctrlProp30.xml><?xml version="1.0" encoding="utf-8"?>
<formControlPr xmlns="http://schemas.microsoft.com/office/spreadsheetml/2009/9/main" objectType="CheckBox" fmlaLink="採点!$D$19" lockText="1" noThreeD="1"/>
</file>

<file path=xl/ctrlProps/ctrlProp31.xml><?xml version="1.0" encoding="utf-8"?>
<formControlPr xmlns="http://schemas.microsoft.com/office/spreadsheetml/2009/9/main" objectType="CheckBox" fmlaLink="採点!$H$21" lockText="1" noThreeD="1"/>
</file>

<file path=xl/ctrlProps/ctrlProp32.xml><?xml version="1.0" encoding="utf-8"?>
<formControlPr xmlns="http://schemas.microsoft.com/office/spreadsheetml/2009/9/main" objectType="Radio" checked="Checked" firstButton="1" fmlaLink="採点!$D$4" lockText="1"/>
</file>

<file path=xl/ctrlProps/ctrlProp33.xml><?xml version="1.0" encoding="utf-8"?>
<formControlPr xmlns="http://schemas.microsoft.com/office/spreadsheetml/2009/9/main" objectType="Radio" lockText="1"/>
</file>

<file path=xl/ctrlProps/ctrlProp34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CheckBox" fmlaLink="採点!$B$11" lockText="1" noThreeD="1"/>
</file>

<file path=xl/ctrlProps/ctrlProp5.xml><?xml version="1.0" encoding="utf-8"?>
<formControlPr xmlns="http://schemas.microsoft.com/office/spreadsheetml/2009/9/main" objectType="CheckBox" fmlaLink="採点!$C$11" lockText="1" noThreeD="1"/>
</file>

<file path=xl/ctrlProps/ctrlProp6.xml><?xml version="1.0" encoding="utf-8"?>
<formControlPr xmlns="http://schemas.microsoft.com/office/spreadsheetml/2009/9/main" objectType="CheckBox" fmlaLink="採点!$D$11" lockText="1" noThreeD="1"/>
</file>

<file path=xl/ctrlProps/ctrlProp7.xml><?xml version="1.0" encoding="utf-8"?>
<formControlPr xmlns="http://schemas.microsoft.com/office/spreadsheetml/2009/9/main" objectType="CheckBox" fmlaLink="採点!$B$12" lockText="1" noThreeD="1"/>
</file>

<file path=xl/ctrlProps/ctrlProp8.xml><?xml version="1.0" encoding="utf-8"?>
<formControlPr xmlns="http://schemas.microsoft.com/office/spreadsheetml/2009/9/main" objectType="CheckBox" fmlaLink="採点!$C$12" lockText="1" noThreeD="1"/>
</file>

<file path=xl/ctrlProps/ctrlProp9.xml><?xml version="1.0" encoding="utf-8"?>
<formControlPr xmlns="http://schemas.microsoft.com/office/spreadsheetml/2009/9/main" objectType="CheckBox" fmlaLink="採点!$D$12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8</xdr:row>
          <xdr:rowOff>9525</xdr:rowOff>
        </xdr:from>
        <xdr:to>
          <xdr:col>2</xdr:col>
          <xdr:colOff>400050</xdr:colOff>
          <xdr:row>9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</xdr:row>
          <xdr:rowOff>9525</xdr:rowOff>
        </xdr:from>
        <xdr:to>
          <xdr:col>3</xdr:col>
          <xdr:colOff>400050</xdr:colOff>
          <xdr:row>9</xdr:row>
          <xdr:rowOff>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8</xdr:row>
          <xdr:rowOff>9525</xdr:rowOff>
        </xdr:from>
        <xdr:to>
          <xdr:col>4</xdr:col>
          <xdr:colOff>400050</xdr:colOff>
          <xdr:row>9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9</xdr:row>
          <xdr:rowOff>9525</xdr:rowOff>
        </xdr:from>
        <xdr:to>
          <xdr:col>2</xdr:col>
          <xdr:colOff>400050</xdr:colOff>
          <xdr:row>9</xdr:row>
          <xdr:rowOff>171450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</xdr:row>
          <xdr:rowOff>9525</xdr:rowOff>
        </xdr:from>
        <xdr:to>
          <xdr:col>3</xdr:col>
          <xdr:colOff>400050</xdr:colOff>
          <xdr:row>9</xdr:row>
          <xdr:rowOff>171450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9</xdr:row>
          <xdr:rowOff>9525</xdr:rowOff>
        </xdr:from>
        <xdr:to>
          <xdr:col>4</xdr:col>
          <xdr:colOff>400050</xdr:colOff>
          <xdr:row>9</xdr:row>
          <xdr:rowOff>171450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10</xdr:row>
          <xdr:rowOff>9525</xdr:rowOff>
        </xdr:from>
        <xdr:to>
          <xdr:col>2</xdr:col>
          <xdr:colOff>400050</xdr:colOff>
          <xdr:row>11</xdr:row>
          <xdr:rowOff>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</xdr:row>
          <xdr:rowOff>9525</xdr:rowOff>
        </xdr:from>
        <xdr:to>
          <xdr:col>3</xdr:col>
          <xdr:colOff>400050</xdr:colOff>
          <xdr:row>11</xdr:row>
          <xdr:rowOff>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10</xdr:row>
          <xdr:rowOff>9525</xdr:rowOff>
        </xdr:from>
        <xdr:to>
          <xdr:col>4</xdr:col>
          <xdr:colOff>400050</xdr:colOff>
          <xdr:row>11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11</xdr:row>
          <xdr:rowOff>9525</xdr:rowOff>
        </xdr:from>
        <xdr:to>
          <xdr:col>2</xdr:col>
          <xdr:colOff>400050</xdr:colOff>
          <xdr:row>12</xdr:row>
          <xdr:rowOff>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11</xdr:row>
          <xdr:rowOff>9525</xdr:rowOff>
        </xdr:from>
        <xdr:to>
          <xdr:col>3</xdr:col>
          <xdr:colOff>400050</xdr:colOff>
          <xdr:row>12</xdr:row>
          <xdr:rowOff>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11</xdr:row>
          <xdr:rowOff>9525</xdr:rowOff>
        </xdr:from>
        <xdr:to>
          <xdr:col>4</xdr:col>
          <xdr:colOff>400050</xdr:colOff>
          <xdr:row>12</xdr:row>
          <xdr:rowOff>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12</xdr:row>
          <xdr:rowOff>9525</xdr:rowOff>
        </xdr:from>
        <xdr:to>
          <xdr:col>2</xdr:col>
          <xdr:colOff>400050</xdr:colOff>
          <xdr:row>13</xdr:row>
          <xdr:rowOff>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12</xdr:row>
          <xdr:rowOff>9525</xdr:rowOff>
        </xdr:from>
        <xdr:to>
          <xdr:col>3</xdr:col>
          <xdr:colOff>400050</xdr:colOff>
          <xdr:row>13</xdr:row>
          <xdr:rowOff>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12</xdr:row>
          <xdr:rowOff>9525</xdr:rowOff>
        </xdr:from>
        <xdr:to>
          <xdr:col>4</xdr:col>
          <xdr:colOff>400050</xdr:colOff>
          <xdr:row>13</xdr:row>
          <xdr:rowOff>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13</xdr:row>
          <xdr:rowOff>9525</xdr:rowOff>
        </xdr:from>
        <xdr:to>
          <xdr:col>2</xdr:col>
          <xdr:colOff>409575</xdr:colOff>
          <xdr:row>14</xdr:row>
          <xdr:rowOff>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13</xdr:row>
          <xdr:rowOff>9525</xdr:rowOff>
        </xdr:from>
        <xdr:to>
          <xdr:col>3</xdr:col>
          <xdr:colOff>400050</xdr:colOff>
          <xdr:row>14</xdr:row>
          <xdr:rowOff>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13</xdr:row>
          <xdr:rowOff>9525</xdr:rowOff>
        </xdr:from>
        <xdr:to>
          <xdr:col>4</xdr:col>
          <xdr:colOff>400050</xdr:colOff>
          <xdr:row>14</xdr:row>
          <xdr:rowOff>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14</xdr:row>
          <xdr:rowOff>9525</xdr:rowOff>
        </xdr:from>
        <xdr:to>
          <xdr:col>2</xdr:col>
          <xdr:colOff>400050</xdr:colOff>
          <xdr:row>15</xdr:row>
          <xdr:rowOff>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9525</xdr:rowOff>
        </xdr:from>
        <xdr:to>
          <xdr:col>3</xdr:col>
          <xdr:colOff>400050</xdr:colOff>
          <xdr:row>15</xdr:row>
          <xdr:rowOff>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14</xdr:row>
          <xdr:rowOff>9525</xdr:rowOff>
        </xdr:from>
        <xdr:to>
          <xdr:col>4</xdr:col>
          <xdr:colOff>400050</xdr:colOff>
          <xdr:row>15</xdr:row>
          <xdr:rowOff>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15</xdr:row>
          <xdr:rowOff>9525</xdr:rowOff>
        </xdr:from>
        <xdr:to>
          <xdr:col>2</xdr:col>
          <xdr:colOff>400050</xdr:colOff>
          <xdr:row>16</xdr:row>
          <xdr:rowOff>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15</xdr:row>
          <xdr:rowOff>9525</xdr:rowOff>
        </xdr:from>
        <xdr:to>
          <xdr:col>3</xdr:col>
          <xdr:colOff>400050</xdr:colOff>
          <xdr:row>16</xdr:row>
          <xdr:rowOff>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15</xdr:row>
          <xdr:rowOff>9525</xdr:rowOff>
        </xdr:from>
        <xdr:to>
          <xdr:col>4</xdr:col>
          <xdr:colOff>400050</xdr:colOff>
          <xdr:row>16</xdr:row>
          <xdr:rowOff>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16</xdr:row>
          <xdr:rowOff>9525</xdr:rowOff>
        </xdr:from>
        <xdr:to>
          <xdr:col>2</xdr:col>
          <xdr:colOff>400050</xdr:colOff>
          <xdr:row>17</xdr:row>
          <xdr:rowOff>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16</xdr:row>
          <xdr:rowOff>9525</xdr:rowOff>
        </xdr:from>
        <xdr:to>
          <xdr:col>3</xdr:col>
          <xdr:colOff>400050</xdr:colOff>
          <xdr:row>17</xdr:row>
          <xdr:rowOff>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16</xdr:row>
          <xdr:rowOff>9525</xdr:rowOff>
        </xdr:from>
        <xdr:to>
          <xdr:col>4</xdr:col>
          <xdr:colOff>400050</xdr:colOff>
          <xdr:row>17</xdr:row>
          <xdr:rowOff>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17</xdr:row>
          <xdr:rowOff>9525</xdr:rowOff>
        </xdr:from>
        <xdr:to>
          <xdr:col>2</xdr:col>
          <xdr:colOff>400050</xdr:colOff>
          <xdr:row>18</xdr:row>
          <xdr:rowOff>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17</xdr:row>
          <xdr:rowOff>9525</xdr:rowOff>
        </xdr:from>
        <xdr:to>
          <xdr:col>3</xdr:col>
          <xdr:colOff>400050</xdr:colOff>
          <xdr:row>18</xdr:row>
          <xdr:rowOff>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17</xdr:row>
          <xdr:rowOff>9525</xdr:rowOff>
        </xdr:from>
        <xdr:to>
          <xdr:col>4</xdr:col>
          <xdr:colOff>400050</xdr:colOff>
          <xdr:row>18</xdr:row>
          <xdr:rowOff>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26</xdr:row>
          <xdr:rowOff>0</xdr:rowOff>
        </xdr:from>
        <xdr:to>
          <xdr:col>7</xdr:col>
          <xdr:colOff>333375</xdr:colOff>
          <xdr:row>26</xdr:row>
          <xdr:rowOff>171450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99" mc:Ignorable="a14" a14:legacySpreadsheetColorIndex="47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採点する</a:t>
              </a:r>
            </a:p>
          </xdr:txBody>
        </xdr:sp>
        <xdr:clientData fPrintsWithSheet="0"/>
      </xdr:twoCellAnchor>
    </mc:Choice>
    <mc:Fallback/>
  </mc:AlternateContent>
  <xdr:twoCellAnchor>
    <xdr:from>
      <xdr:col>9</xdr:col>
      <xdr:colOff>247650</xdr:colOff>
      <xdr:row>27</xdr:row>
      <xdr:rowOff>190500</xdr:rowOff>
    </xdr:from>
    <xdr:to>
      <xdr:col>10</xdr:col>
      <xdr:colOff>76200</xdr:colOff>
      <xdr:row>29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15075" y="6648450"/>
          <a:ext cx="6381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／</a:t>
          </a:r>
          <a:r>
            <a:rPr kumimoji="1" lang="en-US" altLang="ja-JP" sz="1100"/>
            <a:t>10</a:t>
          </a:r>
          <a:r>
            <a:rPr kumimoji="1" lang="ja-JP" altLang="en-US" sz="1100"/>
            <a:t>点</a:t>
          </a:r>
        </a:p>
      </xdr:txBody>
    </xdr:sp>
    <xdr:clientData/>
  </xdr:twoCellAnchor>
  <xdr:twoCellAnchor>
    <xdr:from>
      <xdr:col>7</xdr:col>
      <xdr:colOff>552450</xdr:colOff>
      <xdr:row>34</xdr:row>
      <xdr:rowOff>0</xdr:rowOff>
    </xdr:from>
    <xdr:to>
      <xdr:col>8</xdr:col>
      <xdr:colOff>76200</xdr:colOff>
      <xdr:row>35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00625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</a:t>
          </a:r>
        </a:p>
      </xdr:txBody>
    </xdr:sp>
    <xdr:clientData/>
  </xdr:twoCellAnchor>
  <xdr:twoCellAnchor>
    <xdr:from>
      <xdr:col>8</xdr:col>
      <xdr:colOff>552450</xdr:colOff>
      <xdr:row>34</xdr:row>
      <xdr:rowOff>0</xdr:rowOff>
    </xdr:from>
    <xdr:to>
      <xdr:col>9</xdr:col>
      <xdr:colOff>76200</xdr:colOff>
      <xdr:row>35</xdr:row>
      <xdr:rowOff>0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5810250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月</a:t>
          </a:r>
        </a:p>
      </xdr:txBody>
    </xdr:sp>
    <xdr:clientData/>
  </xdr:twoCellAnchor>
  <xdr:twoCellAnchor>
    <xdr:from>
      <xdr:col>9</xdr:col>
      <xdr:colOff>561975</xdr:colOff>
      <xdr:row>34</xdr:row>
      <xdr:rowOff>0</xdr:rowOff>
    </xdr:from>
    <xdr:to>
      <xdr:col>10</xdr:col>
      <xdr:colOff>85725</xdr:colOff>
      <xdr:row>35</xdr:row>
      <xdr:rowOff>0</xdr:rowOff>
    </xdr:to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6629400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日</a:t>
          </a:r>
        </a:p>
      </xdr:txBody>
    </xdr:sp>
    <xdr:clientData/>
  </xdr:twoCellAnchor>
  <xdr:twoCellAnchor>
    <xdr:from>
      <xdr:col>6</xdr:col>
      <xdr:colOff>219075</xdr:colOff>
      <xdr:row>34</xdr:row>
      <xdr:rowOff>9525</xdr:rowOff>
    </xdr:from>
    <xdr:to>
      <xdr:col>6</xdr:col>
      <xdr:colOff>219075</xdr:colOff>
      <xdr:row>35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010025" y="8296275"/>
          <a:ext cx="0" cy="266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35</xdr:row>
      <xdr:rowOff>47625</xdr:rowOff>
    </xdr:from>
    <xdr:to>
      <xdr:col>2</xdr:col>
      <xdr:colOff>238125</xdr:colOff>
      <xdr:row>35</xdr:row>
      <xdr:rowOff>266700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19175" y="8610600"/>
          <a:ext cx="2286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〒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</xdr:row>
          <xdr:rowOff>28575</xdr:rowOff>
        </xdr:from>
        <xdr:to>
          <xdr:col>3</xdr:col>
          <xdr:colOff>180975</xdr:colOff>
          <xdr:row>2</xdr:row>
          <xdr:rowOff>209550</xdr:rowOff>
        </xdr:to>
        <xdr:sp macro="" textlink="">
          <xdr:nvSpPr>
            <xdr:cNvPr id="1286" name="Option Button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9CC" mc:Ignorable="a14" a14:legacySpreadsheetColorIndex="45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初 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3</xdr:row>
          <xdr:rowOff>28575</xdr:rowOff>
        </xdr:from>
        <xdr:to>
          <xdr:col>3</xdr:col>
          <xdr:colOff>180975</xdr:colOff>
          <xdr:row>3</xdr:row>
          <xdr:rowOff>209550</xdr:rowOff>
        </xdr:to>
        <xdr:sp macro="" textlink="">
          <xdr:nvSpPr>
            <xdr:cNvPr id="1287" name="Option Button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中 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4</xdr:row>
          <xdr:rowOff>19050</xdr:rowOff>
        </xdr:from>
        <xdr:to>
          <xdr:col>3</xdr:col>
          <xdr:colOff>180975</xdr:colOff>
          <xdr:row>4</xdr:row>
          <xdr:rowOff>200025</xdr:rowOff>
        </xdr:to>
        <xdr:sp macro="" textlink="">
          <xdr:nvSpPr>
            <xdr:cNvPr id="1288" name="Option Button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上 級</a:t>
              </a:r>
            </a:p>
          </xdr:txBody>
        </xdr:sp>
        <xdr:clientData/>
      </xdr:twoCellAnchor>
    </mc:Choice>
    <mc:Fallback/>
  </mc:AlternateContent>
  <xdr:twoCellAnchor editAs="oneCell">
    <xdr:from>
      <xdr:col>8</xdr:col>
      <xdr:colOff>266701</xdr:colOff>
      <xdr:row>2</xdr:row>
      <xdr:rowOff>95251</xdr:rowOff>
    </xdr:from>
    <xdr:to>
      <xdr:col>9</xdr:col>
      <xdr:colOff>527560</xdr:colOff>
      <xdr:row>7</xdr:row>
      <xdr:rowOff>180975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GlowEdge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1" y="552451"/>
          <a:ext cx="1060959" cy="1228724"/>
        </a:xfrm>
        <a:prstGeom prst="rect">
          <a:avLst/>
        </a:prstGeom>
      </xdr:spPr>
    </xdr:pic>
    <xdr:clientData/>
  </xdr:twoCellAnchor>
  <xdr:twoCellAnchor editAs="oneCell">
    <xdr:from>
      <xdr:col>3</xdr:col>
      <xdr:colOff>277196</xdr:colOff>
      <xdr:row>1</xdr:row>
      <xdr:rowOff>66676</xdr:rowOff>
    </xdr:from>
    <xdr:to>
      <xdr:col>4</xdr:col>
      <xdr:colOff>190772</xdr:colOff>
      <xdr:row>4</xdr:row>
      <xdr:rowOff>28575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0746" y="295276"/>
          <a:ext cx="713676" cy="647699"/>
        </a:xfrm>
        <a:prstGeom prst="rect">
          <a:avLst/>
        </a:prstGeom>
      </xdr:spPr>
    </xdr:pic>
    <xdr:clientData/>
  </xdr:twoCellAnchor>
  <xdr:twoCellAnchor editAs="oneCell">
    <xdr:from>
      <xdr:col>4</xdr:col>
      <xdr:colOff>247650</xdr:colOff>
      <xdr:row>2</xdr:row>
      <xdr:rowOff>171451</xdr:rowOff>
    </xdr:from>
    <xdr:to>
      <xdr:col>5</xdr:col>
      <xdr:colOff>219076</xdr:colOff>
      <xdr:row>5</xdr:row>
      <xdr:rowOff>165247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628651"/>
          <a:ext cx="771526" cy="679596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228600</xdr:colOff>
      <xdr:row>1</xdr:row>
      <xdr:rowOff>104775</xdr:rowOff>
    </xdr:from>
    <xdr:to>
      <xdr:col>7</xdr:col>
      <xdr:colOff>57537</xdr:colOff>
      <xdr:row>4</xdr:row>
      <xdr:rowOff>104775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2350" y="333375"/>
          <a:ext cx="762387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mailto:sogoseisaku@city.kani.lg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7"/>
  <sheetViews>
    <sheetView tabSelected="1" zoomScaleNormal="100" workbookViewId="0">
      <selection activeCell="H35" sqref="H35"/>
    </sheetView>
  </sheetViews>
  <sheetFormatPr defaultRowHeight="13.5" x14ac:dyDescent="0.4"/>
  <cols>
    <col min="1" max="1" width="3.625" style="8" customWidth="1"/>
    <col min="2" max="2" width="8.625" style="8" customWidth="1"/>
    <col min="3" max="5" width="10.5" style="24" customWidth="1"/>
    <col min="6" max="6" width="3.625" style="8" customWidth="1"/>
    <col min="7" max="7" width="8.625" style="8" customWidth="1"/>
    <col min="8" max="10" width="10.5" style="8" customWidth="1"/>
    <col min="11" max="11" width="3.625" style="8" customWidth="1"/>
    <col min="12" max="16384" width="9" style="8"/>
  </cols>
  <sheetData>
    <row r="1" spans="1:26" ht="18" customHeight="1" x14ac:dyDescent="0.4">
      <c r="A1" s="36" t="s">
        <v>31</v>
      </c>
      <c r="B1" s="4"/>
      <c r="C1" s="4"/>
      <c r="D1" s="4"/>
      <c r="E1" s="5"/>
      <c r="F1" s="6"/>
      <c r="G1" s="76" t="s">
        <v>67</v>
      </c>
      <c r="H1" s="76"/>
      <c r="I1" s="77" t="s">
        <v>27</v>
      </c>
      <c r="J1" s="77"/>
      <c r="K1" s="25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8" customHeight="1" x14ac:dyDescent="0.4">
      <c r="A2" s="4"/>
      <c r="B2" s="4"/>
      <c r="C2" s="56"/>
      <c r="D2" s="4"/>
      <c r="E2" s="6"/>
      <c r="F2" s="6"/>
      <c r="G2" s="76"/>
      <c r="H2" s="76"/>
      <c r="I2" s="78"/>
      <c r="J2" s="78"/>
      <c r="K2" s="25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8" customHeight="1" x14ac:dyDescent="0.4">
      <c r="A3" s="75" t="str">
        <f>IF(採点!F4="","かならず選んでください⇒","")</f>
        <v/>
      </c>
      <c r="B3" s="75"/>
      <c r="C3" s="57"/>
      <c r="D3" s="6"/>
      <c r="E3" s="6"/>
      <c r="F3" s="6"/>
      <c r="G3" s="6"/>
      <c r="H3" s="85" t="str">
        <f>LEFT(採点!F4,1)&amp;" "&amp;RIGHT(採点!F4,1)</f>
        <v>初 級</v>
      </c>
      <c r="I3" s="26"/>
      <c r="J3" s="26"/>
      <c r="K3" s="6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8" customHeight="1" x14ac:dyDescent="0.4">
      <c r="A4" s="75"/>
      <c r="B4" s="75"/>
      <c r="C4" s="26"/>
      <c r="D4" s="6"/>
      <c r="E4" s="6"/>
      <c r="F4" s="6"/>
      <c r="G4" s="27"/>
      <c r="H4" s="85"/>
      <c r="I4" s="26"/>
      <c r="J4" s="26"/>
      <c r="K4" s="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8" customHeight="1" x14ac:dyDescent="0.4">
      <c r="A5" s="55"/>
      <c r="B5" s="55"/>
      <c r="C5" s="58"/>
      <c r="D5" s="5"/>
      <c r="E5" s="6"/>
      <c r="F5" s="6"/>
      <c r="G5" s="5"/>
      <c r="H5" s="9"/>
      <c r="I5" s="6"/>
      <c r="J5" s="6"/>
      <c r="K5" s="4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8" customHeight="1" x14ac:dyDescent="0.4">
      <c r="A6" s="6"/>
      <c r="B6" s="6"/>
      <c r="C6" s="58"/>
      <c r="D6" s="5"/>
      <c r="E6" s="5"/>
      <c r="F6" s="6"/>
      <c r="G6" s="6"/>
      <c r="H6" s="6"/>
      <c r="I6" s="6"/>
      <c r="J6" s="6"/>
      <c r="K6" s="6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8" customHeight="1" x14ac:dyDescent="0.4">
      <c r="A7" s="36" t="s">
        <v>32</v>
      </c>
      <c r="B7" s="6"/>
      <c r="C7" s="5"/>
      <c r="D7" s="5"/>
      <c r="E7" s="5"/>
      <c r="F7" s="6"/>
      <c r="G7" s="6"/>
      <c r="H7" s="6"/>
      <c r="I7" s="6"/>
      <c r="J7" s="6"/>
      <c r="K7" s="6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8" customHeight="1" x14ac:dyDescent="0.4">
      <c r="A8" s="6"/>
      <c r="B8" s="5" t="s">
        <v>13</v>
      </c>
      <c r="C8" s="5" t="s">
        <v>14</v>
      </c>
      <c r="D8" s="5"/>
      <c r="E8" s="5"/>
      <c r="F8" s="6"/>
      <c r="G8" s="5"/>
      <c r="H8" s="5"/>
      <c r="I8" s="6"/>
      <c r="J8" s="6"/>
      <c r="K8" s="6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9.5" customHeight="1" x14ac:dyDescent="0.4">
      <c r="A9" s="41" t="str">
        <f>採点!M10</f>
        <v/>
      </c>
      <c r="B9" s="37" t="s">
        <v>1</v>
      </c>
      <c r="C9" s="10" t="s">
        <v>62</v>
      </c>
      <c r="D9" s="10" t="s">
        <v>63</v>
      </c>
      <c r="E9" s="11" t="s">
        <v>61</v>
      </c>
      <c r="F9" s="41" t="e">
        <f>採点!#REF!</f>
        <v>#REF!</v>
      </c>
      <c r="G9" s="71"/>
      <c r="H9" s="58"/>
      <c r="I9" s="58"/>
      <c r="J9" s="58"/>
      <c r="K9" s="6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9.5" customHeight="1" x14ac:dyDescent="0.4">
      <c r="A10" s="41" t="str">
        <f>採点!M11</f>
        <v/>
      </c>
      <c r="B10" s="38" t="s">
        <v>2</v>
      </c>
      <c r="C10" s="12" t="s">
        <v>62</v>
      </c>
      <c r="D10" s="12" t="s">
        <v>63</v>
      </c>
      <c r="E10" s="13" t="s">
        <v>61</v>
      </c>
      <c r="F10" s="41" t="e">
        <f>採点!#REF!</f>
        <v>#REF!</v>
      </c>
      <c r="G10" s="71"/>
      <c r="H10" s="58"/>
      <c r="I10" s="58"/>
      <c r="J10" s="58"/>
      <c r="K10" s="6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4">
      <c r="A11" s="41" t="str">
        <f>採点!M12</f>
        <v/>
      </c>
      <c r="B11" s="38" t="s">
        <v>3</v>
      </c>
      <c r="C11" s="12" t="s">
        <v>62</v>
      </c>
      <c r="D11" s="12" t="s">
        <v>63</v>
      </c>
      <c r="E11" s="13" t="s">
        <v>61</v>
      </c>
      <c r="F11" s="41" t="e">
        <f>採点!#REF!</f>
        <v>#REF!</v>
      </c>
      <c r="G11" s="71"/>
      <c r="H11" s="58"/>
      <c r="I11" s="58"/>
      <c r="J11" s="58"/>
      <c r="K11" s="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4">
      <c r="A12" s="41" t="str">
        <f>採点!M13</f>
        <v/>
      </c>
      <c r="B12" s="38" t="s">
        <v>4</v>
      </c>
      <c r="C12" s="12" t="s">
        <v>62</v>
      </c>
      <c r="D12" s="12" t="s">
        <v>63</v>
      </c>
      <c r="E12" s="13" t="s">
        <v>61</v>
      </c>
      <c r="F12" s="41" t="e">
        <f>採点!#REF!</f>
        <v>#REF!</v>
      </c>
      <c r="G12" s="71"/>
      <c r="H12" s="58"/>
      <c r="I12" s="58"/>
      <c r="J12" s="58"/>
      <c r="K12" s="6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4">
      <c r="A13" s="41" t="str">
        <f>採点!M14</f>
        <v/>
      </c>
      <c r="B13" s="38" t="s">
        <v>6</v>
      </c>
      <c r="C13" s="12" t="s">
        <v>62</v>
      </c>
      <c r="D13" s="12" t="s">
        <v>63</v>
      </c>
      <c r="E13" s="13" t="s">
        <v>61</v>
      </c>
      <c r="F13" s="41" t="e">
        <f>採点!#REF!</f>
        <v>#REF!</v>
      </c>
      <c r="G13" s="71"/>
      <c r="H13" s="58"/>
      <c r="I13" s="58"/>
      <c r="J13" s="58"/>
      <c r="K13" s="6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9.5" customHeight="1" x14ac:dyDescent="0.4">
      <c r="A14" s="41" t="str">
        <f>採点!M15</f>
        <v/>
      </c>
      <c r="B14" s="38" t="s">
        <v>8</v>
      </c>
      <c r="C14" s="12" t="s">
        <v>62</v>
      </c>
      <c r="D14" s="12" t="s">
        <v>63</v>
      </c>
      <c r="E14" s="13" t="s">
        <v>61</v>
      </c>
      <c r="F14" s="41" t="e">
        <f>採点!#REF!</f>
        <v>#REF!</v>
      </c>
      <c r="G14" s="71"/>
      <c r="H14" s="58"/>
      <c r="I14" s="58"/>
      <c r="J14" s="58"/>
      <c r="K14" s="6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9.5" customHeight="1" x14ac:dyDescent="0.4">
      <c r="A15" s="41" t="str">
        <f>採点!M16</f>
        <v/>
      </c>
      <c r="B15" s="38" t="s">
        <v>9</v>
      </c>
      <c r="C15" s="12" t="s">
        <v>62</v>
      </c>
      <c r="D15" s="12" t="s">
        <v>63</v>
      </c>
      <c r="E15" s="13" t="s">
        <v>61</v>
      </c>
      <c r="F15" s="41" t="e">
        <f>採点!#REF!</f>
        <v>#REF!</v>
      </c>
      <c r="G15" s="71"/>
      <c r="H15" s="58"/>
      <c r="I15" s="58"/>
      <c r="J15" s="58"/>
      <c r="K15" s="6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9.5" customHeight="1" x14ac:dyDescent="0.4">
      <c r="A16" s="41" t="str">
        <f>採点!M17</f>
        <v/>
      </c>
      <c r="B16" s="38" t="s">
        <v>10</v>
      </c>
      <c r="C16" s="12" t="s">
        <v>62</v>
      </c>
      <c r="D16" s="12" t="s">
        <v>63</v>
      </c>
      <c r="E16" s="13" t="s">
        <v>61</v>
      </c>
      <c r="F16" s="41" t="e">
        <f>採点!#REF!</f>
        <v>#REF!</v>
      </c>
      <c r="G16" s="71"/>
      <c r="H16" s="58"/>
      <c r="I16" s="58"/>
      <c r="J16" s="58"/>
      <c r="K16" s="6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9.5" customHeight="1" x14ac:dyDescent="0.4">
      <c r="A17" s="41" t="str">
        <f>採点!M18</f>
        <v/>
      </c>
      <c r="B17" s="38" t="s">
        <v>11</v>
      </c>
      <c r="C17" s="12" t="s">
        <v>62</v>
      </c>
      <c r="D17" s="12" t="s">
        <v>63</v>
      </c>
      <c r="E17" s="13" t="s">
        <v>61</v>
      </c>
      <c r="F17" s="41" t="e">
        <f>採点!#REF!</f>
        <v>#REF!</v>
      </c>
      <c r="G17" s="71"/>
      <c r="H17" s="58"/>
      <c r="I17" s="58"/>
      <c r="J17" s="58"/>
      <c r="K17" s="6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9.5" customHeight="1" x14ac:dyDescent="0.4">
      <c r="A18" s="41" t="str">
        <f>採点!M19</f>
        <v/>
      </c>
      <c r="B18" s="39" t="s">
        <v>12</v>
      </c>
      <c r="C18" s="14" t="s">
        <v>62</v>
      </c>
      <c r="D18" s="14" t="s">
        <v>63</v>
      </c>
      <c r="E18" s="15" t="s">
        <v>61</v>
      </c>
      <c r="F18" s="41" t="e">
        <f>採点!#REF!</f>
        <v>#REF!</v>
      </c>
      <c r="G18" s="71"/>
      <c r="H18" s="58"/>
      <c r="I18" s="58"/>
      <c r="J18" s="58"/>
      <c r="K18" s="6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9.5" customHeight="1" x14ac:dyDescent="0.4">
      <c r="A19" s="41" t="e">
        <f>採点!#REF!</f>
        <v>#REF!</v>
      </c>
      <c r="B19" s="71"/>
      <c r="C19" s="58"/>
      <c r="D19" s="58"/>
      <c r="E19" s="58"/>
      <c r="F19" s="41" t="e">
        <f>採点!#REF!</f>
        <v>#REF!</v>
      </c>
      <c r="G19" s="71"/>
      <c r="H19" s="58"/>
      <c r="I19" s="58"/>
      <c r="J19" s="58"/>
      <c r="K19" s="6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4">
      <c r="A20" s="41" t="e">
        <f>採点!#REF!</f>
        <v>#REF!</v>
      </c>
      <c r="B20" s="71"/>
      <c r="C20" s="58"/>
      <c r="D20" s="58"/>
      <c r="E20" s="58"/>
      <c r="F20" s="41" t="e">
        <f>採点!#REF!</f>
        <v>#REF!</v>
      </c>
      <c r="G20" s="71"/>
      <c r="H20" s="58"/>
      <c r="I20" s="58"/>
      <c r="J20" s="58"/>
      <c r="K20" s="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4">
      <c r="A21" s="41" t="e">
        <f>採点!#REF!</f>
        <v>#REF!</v>
      </c>
      <c r="B21" s="71"/>
      <c r="C21" s="58"/>
      <c r="D21" s="58"/>
      <c r="E21" s="58"/>
      <c r="F21" s="41" t="e">
        <f>採点!#REF!</f>
        <v>#REF!</v>
      </c>
      <c r="G21" s="71"/>
      <c r="H21" s="58"/>
      <c r="I21" s="58"/>
      <c r="J21" s="58"/>
      <c r="K21" s="6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4">
      <c r="A22" s="41" t="e">
        <f>採点!#REF!</f>
        <v>#REF!</v>
      </c>
      <c r="B22" s="71"/>
      <c r="C22" s="58"/>
      <c r="D22" s="58"/>
      <c r="E22" s="58"/>
      <c r="F22" s="41" t="e">
        <f>採点!#REF!</f>
        <v>#REF!</v>
      </c>
      <c r="G22" s="71"/>
      <c r="H22" s="58"/>
      <c r="I22" s="58"/>
      <c r="J22" s="58"/>
      <c r="K22" s="6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4">
      <c r="A23" s="41" t="e">
        <f>採点!#REF!</f>
        <v>#REF!</v>
      </c>
      <c r="B23" s="71"/>
      <c r="C23" s="58"/>
      <c r="D23" s="58"/>
      <c r="E23" s="58"/>
      <c r="F23" s="41" t="e">
        <f>採点!#REF!</f>
        <v>#REF!</v>
      </c>
      <c r="G23" s="71"/>
      <c r="H23" s="58"/>
      <c r="I23" s="58"/>
      <c r="J23" s="58"/>
      <c r="K23" s="6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8" customHeight="1" x14ac:dyDescent="0.4">
      <c r="A24" s="6"/>
      <c r="B24" s="6"/>
      <c r="C24" s="5"/>
      <c r="D24" s="5"/>
      <c r="E24" s="5"/>
      <c r="F24" s="6"/>
      <c r="G24" s="6"/>
      <c r="H24" s="6"/>
      <c r="I24" s="6"/>
      <c r="J24" s="6"/>
      <c r="K24" s="6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8" customHeight="1" x14ac:dyDescent="0.4">
      <c r="A25" s="36" t="s">
        <v>35</v>
      </c>
      <c r="B25" s="6"/>
      <c r="C25" s="5"/>
      <c r="D25" s="5"/>
      <c r="E25" s="5"/>
      <c r="F25" s="6"/>
      <c r="G25" s="42" t="str">
        <f>採点!B20</f>
        <v/>
      </c>
      <c r="H25" s="6"/>
      <c r="I25" s="6"/>
      <c r="J25" s="6"/>
      <c r="K25" s="6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6.5" customHeight="1" x14ac:dyDescent="0.4">
      <c r="A26" s="6"/>
      <c r="B26" s="6"/>
      <c r="C26" s="5"/>
      <c r="D26" s="5"/>
      <c r="E26" s="5"/>
      <c r="F26" s="6"/>
      <c r="G26" s="42" t="str">
        <f>採点!B21</f>
        <v/>
      </c>
      <c r="H26" s="6"/>
      <c r="I26" s="84" t="s">
        <v>21</v>
      </c>
      <c r="J26" s="84"/>
      <c r="K26" s="6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8" customHeight="1" x14ac:dyDescent="0.4">
      <c r="A27" s="36" t="s">
        <v>58</v>
      </c>
      <c r="B27" s="6"/>
      <c r="C27" s="5"/>
      <c r="D27" s="5"/>
      <c r="E27" s="5"/>
      <c r="F27" s="6"/>
      <c r="G27" s="6"/>
      <c r="H27" s="6"/>
      <c r="I27" s="91" t="str">
        <f>採点!I21</f>
        <v/>
      </c>
      <c r="J27" s="91"/>
      <c r="K27" s="6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7.100000000000001" customHeight="1" x14ac:dyDescent="0.4">
      <c r="A28" s="6"/>
      <c r="B28" s="6"/>
      <c r="C28" s="5"/>
      <c r="D28" s="5"/>
      <c r="E28" s="5"/>
      <c r="F28" s="6"/>
      <c r="G28" s="6"/>
      <c r="H28" s="6"/>
      <c r="I28" s="92"/>
      <c r="J28" s="92"/>
      <c r="K28" s="6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7.25" customHeight="1" x14ac:dyDescent="0.4">
      <c r="A29" s="36" t="s">
        <v>33</v>
      </c>
      <c r="B29" s="6"/>
      <c r="C29" s="5"/>
      <c r="D29" s="5"/>
      <c r="E29" s="5"/>
      <c r="F29" s="6"/>
      <c r="G29" s="6"/>
      <c r="H29" s="6"/>
      <c r="I29" s="92"/>
      <c r="J29" s="92"/>
      <c r="K29" s="6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7.25" customHeight="1" x14ac:dyDescent="0.4">
      <c r="A30" s="36" t="s">
        <v>34</v>
      </c>
      <c r="B30" s="6"/>
      <c r="C30" s="5"/>
      <c r="D30" s="5"/>
      <c r="E30" s="5"/>
      <c r="F30" s="6"/>
      <c r="G30" s="6"/>
      <c r="H30" s="6"/>
      <c r="I30" s="93" t="str">
        <f>採点!M21</f>
        <v/>
      </c>
      <c r="J30" s="93"/>
      <c r="K30" s="6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8" customHeight="1" x14ac:dyDescent="0.4">
      <c r="A31" s="16" t="s">
        <v>65</v>
      </c>
      <c r="B31" s="17"/>
      <c r="C31" s="18"/>
      <c r="D31" s="18"/>
      <c r="E31" s="18"/>
      <c r="F31" s="19"/>
      <c r="I31" s="59" t="s">
        <v>68</v>
      </c>
      <c r="J31" s="19"/>
      <c r="K31" s="6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8" customHeight="1" x14ac:dyDescent="0.4">
      <c r="A32" s="16" t="s">
        <v>66</v>
      </c>
      <c r="B32" s="19"/>
      <c r="C32" s="18"/>
      <c r="D32" s="18"/>
      <c r="E32" s="18"/>
      <c r="F32" s="19"/>
      <c r="G32" s="19"/>
      <c r="H32" s="19"/>
      <c r="I32" s="19"/>
      <c r="J32" s="19"/>
      <c r="K32" s="6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8" customHeight="1" x14ac:dyDescent="0.4">
      <c r="A33" s="16" t="s">
        <v>64</v>
      </c>
      <c r="B33" s="19"/>
      <c r="C33" s="18"/>
      <c r="D33" s="18"/>
      <c r="E33" s="18"/>
      <c r="F33" s="19"/>
      <c r="G33" s="19"/>
      <c r="H33" s="19"/>
      <c r="I33" s="19"/>
      <c r="J33" s="19"/>
      <c r="K33" s="6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8" customHeight="1" x14ac:dyDescent="0.4">
      <c r="A34" s="6"/>
      <c r="B34" s="6"/>
      <c r="C34" s="5"/>
      <c r="D34" s="5"/>
      <c r="E34" s="5"/>
      <c r="F34" s="6"/>
      <c r="G34" s="6"/>
      <c r="H34" s="6"/>
      <c r="I34" s="6"/>
      <c r="J34" s="6"/>
      <c r="K34" s="6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24" customHeight="1" x14ac:dyDescent="0.4">
      <c r="B35" s="20" t="s">
        <v>18</v>
      </c>
      <c r="C35" s="5"/>
      <c r="D35" s="5"/>
      <c r="E35" s="72"/>
      <c r="F35" s="87" t="s">
        <v>30</v>
      </c>
      <c r="G35" s="88"/>
      <c r="H35" s="28"/>
      <c r="I35" s="28"/>
      <c r="J35" s="29"/>
      <c r="K35" s="6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21.95" customHeight="1" x14ac:dyDescent="0.4">
      <c r="A36" s="6"/>
      <c r="B36" s="73" t="s">
        <v>25</v>
      </c>
      <c r="C36" s="79"/>
      <c r="D36" s="80"/>
      <c r="E36" s="89"/>
      <c r="F36" s="89"/>
      <c r="G36" s="89"/>
      <c r="H36" s="89"/>
      <c r="I36" s="89"/>
      <c r="J36" s="90"/>
      <c r="K36" s="6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24" customHeight="1" x14ac:dyDescent="0.4">
      <c r="A37" s="6"/>
      <c r="B37" s="74"/>
      <c r="C37" s="81"/>
      <c r="D37" s="82"/>
      <c r="E37" s="82"/>
      <c r="F37" s="82"/>
      <c r="G37" s="82"/>
      <c r="H37" s="82"/>
      <c r="I37" s="82"/>
      <c r="J37" s="83"/>
      <c r="K37" s="6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24" customHeight="1" x14ac:dyDescent="0.4">
      <c r="A38" s="6"/>
      <c r="B38" s="30" t="s">
        <v>19</v>
      </c>
      <c r="C38" s="94"/>
      <c r="D38" s="95"/>
      <c r="E38" s="95"/>
      <c r="F38" s="95"/>
      <c r="G38" s="95"/>
      <c r="H38" s="95"/>
      <c r="I38" s="95"/>
      <c r="J38" s="96"/>
      <c r="K38" s="6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30" customHeight="1" x14ac:dyDescent="0.4">
      <c r="A39" s="6"/>
      <c r="B39" s="30" t="s">
        <v>26</v>
      </c>
      <c r="C39" s="94"/>
      <c r="D39" s="95"/>
      <c r="E39" s="95"/>
      <c r="F39" s="95"/>
      <c r="G39" s="95"/>
      <c r="H39" s="95"/>
      <c r="I39" s="95"/>
      <c r="J39" s="96"/>
      <c r="K39" s="6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30" customHeight="1" x14ac:dyDescent="0.4">
      <c r="A40" s="6"/>
      <c r="B40" s="31" t="s">
        <v>20</v>
      </c>
      <c r="C40" s="32" t="s">
        <v>23</v>
      </c>
      <c r="D40" s="33"/>
      <c r="E40" s="86" t="s">
        <v>28</v>
      </c>
      <c r="F40" s="86"/>
      <c r="G40" s="33"/>
      <c r="H40" s="34" t="s">
        <v>29</v>
      </c>
      <c r="I40" s="33"/>
      <c r="J40" s="35" t="s">
        <v>22</v>
      </c>
      <c r="K40" s="6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3.5" customHeight="1" x14ac:dyDescent="0.4">
      <c r="A41" s="6"/>
      <c r="B41" s="6"/>
      <c r="C41" s="5"/>
      <c r="D41" s="5"/>
      <c r="E41" s="5"/>
      <c r="F41" s="6"/>
      <c r="G41" s="6"/>
      <c r="H41" s="6"/>
      <c r="I41" s="6"/>
      <c r="J41" s="6"/>
      <c r="K41" s="6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8" customHeight="1" x14ac:dyDescent="0.4">
      <c r="A42" s="21"/>
      <c r="B42" s="21"/>
      <c r="C42" s="22"/>
      <c r="D42" s="22"/>
      <c r="E42" s="22"/>
      <c r="F42" s="21"/>
      <c r="G42" s="21"/>
      <c r="H42" s="21"/>
      <c r="I42" s="21"/>
      <c r="J42" s="21"/>
      <c r="K42" s="21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8" customHeight="1" x14ac:dyDescent="0.4">
      <c r="A43" s="7"/>
      <c r="B43" s="7"/>
      <c r="C43" s="23"/>
      <c r="D43" s="23"/>
      <c r="E43" s="23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8" customHeight="1" x14ac:dyDescent="0.4">
      <c r="A44" s="7"/>
      <c r="B44" s="7"/>
      <c r="C44" s="23"/>
      <c r="D44" s="23"/>
      <c r="E44" s="23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8" customHeight="1" x14ac:dyDescent="0.4">
      <c r="A45" s="7"/>
      <c r="B45" s="7"/>
      <c r="C45" s="23"/>
      <c r="D45" s="23"/>
      <c r="E45" s="23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8" customHeight="1" x14ac:dyDescent="0.4">
      <c r="A46" s="7"/>
      <c r="B46" s="7"/>
      <c r="C46" s="23"/>
      <c r="D46" s="23"/>
      <c r="E46" s="23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8" customHeight="1" x14ac:dyDescent="0.4">
      <c r="A47" s="7"/>
      <c r="B47" s="7"/>
      <c r="C47" s="23"/>
      <c r="D47" s="23"/>
      <c r="E47" s="23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8" customHeight="1" x14ac:dyDescent="0.4">
      <c r="A48" s="7"/>
      <c r="B48" s="7"/>
      <c r="C48" s="23"/>
      <c r="D48" s="23"/>
      <c r="E48" s="23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8" customHeight="1" x14ac:dyDescent="0.4">
      <c r="A49" s="7"/>
      <c r="B49" s="7"/>
      <c r="C49" s="23"/>
      <c r="D49" s="23"/>
      <c r="E49" s="23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8" customHeight="1" x14ac:dyDescent="0.4">
      <c r="A50" s="7"/>
      <c r="B50" s="7"/>
      <c r="C50" s="23"/>
      <c r="D50" s="23"/>
      <c r="E50" s="23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8" customHeight="1" x14ac:dyDescent="0.4">
      <c r="A51" s="7"/>
      <c r="B51" s="7"/>
      <c r="C51" s="23"/>
      <c r="D51" s="23"/>
      <c r="E51" s="23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8" customHeight="1" x14ac:dyDescent="0.4">
      <c r="A52" s="7"/>
      <c r="B52" s="7"/>
      <c r="C52" s="23"/>
      <c r="D52" s="23"/>
      <c r="E52" s="23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8" customHeight="1" x14ac:dyDescent="0.4">
      <c r="A53" s="7"/>
      <c r="B53" s="7"/>
      <c r="C53" s="23"/>
      <c r="D53" s="23"/>
      <c r="E53" s="23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8" customHeight="1" x14ac:dyDescent="0.4">
      <c r="A54" s="7"/>
      <c r="B54" s="7"/>
      <c r="C54" s="23"/>
      <c r="D54" s="23"/>
      <c r="E54" s="23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8" customHeight="1" x14ac:dyDescent="0.4">
      <c r="A55" s="7"/>
      <c r="B55" s="7"/>
      <c r="C55" s="23"/>
      <c r="D55" s="23"/>
      <c r="E55" s="23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8" customHeight="1" x14ac:dyDescent="0.4">
      <c r="A56" s="7"/>
      <c r="B56" s="7"/>
      <c r="C56" s="23"/>
      <c r="D56" s="23"/>
      <c r="E56" s="23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8" customHeight="1" x14ac:dyDescent="0.4">
      <c r="A57" s="7"/>
      <c r="B57" s="7"/>
      <c r="C57" s="23"/>
      <c r="D57" s="23"/>
      <c r="E57" s="23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</sheetData>
  <sheetProtection algorithmName="SHA-512" hashValue="2/k7F5PHIaxBScfMfeY0MwDndKj5kJ5A98eOiSRIRZVrBnrdIfCh6ZFb9dU3S4W1eq59Xmz7keTgJ3URMSzE2g==" saltValue="iaQd5yAa92/taprDmqe6xQ==" spinCount="100000" sheet="1" selectLockedCells="1"/>
  <mergeCells count="15">
    <mergeCell ref="E40:F40"/>
    <mergeCell ref="F35:G35"/>
    <mergeCell ref="E36:J36"/>
    <mergeCell ref="I27:J29"/>
    <mergeCell ref="I30:J30"/>
    <mergeCell ref="C39:J39"/>
    <mergeCell ref="C38:J38"/>
    <mergeCell ref="B36:B37"/>
    <mergeCell ref="A3:B4"/>
    <mergeCell ref="G1:H2"/>
    <mergeCell ref="I1:J2"/>
    <mergeCell ref="C36:D36"/>
    <mergeCell ref="C37:J37"/>
    <mergeCell ref="I26:J26"/>
    <mergeCell ref="H3:H4"/>
  </mergeCells>
  <phoneticPr fontId="1"/>
  <conditionalFormatting sqref="A9:A23">
    <cfRule type="containsErrors" dxfId="4" priority="4">
      <formula>ISERROR(A9)</formula>
    </cfRule>
  </conditionalFormatting>
  <conditionalFormatting sqref="F9:F23">
    <cfRule type="containsErrors" dxfId="3" priority="3">
      <formula>ISERROR(F9)</formula>
    </cfRule>
  </conditionalFormatting>
  <hyperlinks>
    <hyperlink ref="I31" r:id="rId1" display="sogoseisaku@city.kani.lg.jp" xr:uid="{00000000-0004-0000-0000-000000000000}"/>
  </hyperlinks>
  <pageMargins left="0.31496062992125984" right="0" top="0.39370078740157483" bottom="0.35433070866141736" header="0.31496062992125984" footer="0.31496062992125984"/>
  <pageSetup paperSize="9" orientation="portrait" r:id="rId2"/>
  <colBreaks count="1" manualBreakCount="1">
    <brk id="11" max="1048575" man="1"/>
  </colBreaks>
  <ignoredErrors>
    <ignoredError sqref="F9:F23 A19:A23" evalError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8" r:id="rId5" name="Check Box 114">
              <controlPr defaultSize="0" autoFill="0" autoLine="0" autoPict="0">
                <anchor moveWithCells="1">
                  <from>
                    <xdr:col>2</xdr:col>
                    <xdr:colOff>76200</xdr:colOff>
                    <xdr:row>8</xdr:row>
                    <xdr:rowOff>9525</xdr:rowOff>
                  </from>
                  <to>
                    <xdr:col>2</xdr:col>
                    <xdr:colOff>400050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6" name="Check Box 115">
              <controlPr defaultSize="0" autoFill="0" autoLine="0" autoPict="0">
                <anchor moveWithCells="1">
                  <from>
                    <xdr:col>3</xdr:col>
                    <xdr:colOff>76200</xdr:colOff>
                    <xdr:row>8</xdr:row>
                    <xdr:rowOff>9525</xdr:rowOff>
                  </from>
                  <to>
                    <xdr:col>3</xdr:col>
                    <xdr:colOff>400050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7" name="Check Box 117">
              <controlPr defaultSize="0" autoFill="0" autoLine="0" autoPict="0">
                <anchor moveWithCells="1">
                  <from>
                    <xdr:col>4</xdr:col>
                    <xdr:colOff>76200</xdr:colOff>
                    <xdr:row>8</xdr:row>
                    <xdr:rowOff>9525</xdr:rowOff>
                  </from>
                  <to>
                    <xdr:col>4</xdr:col>
                    <xdr:colOff>400050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8" name="Check Box 121">
              <controlPr defaultSize="0" autoFill="0" autoLine="0" autoPict="0">
                <anchor moveWithCells="1">
                  <from>
                    <xdr:col>2</xdr:col>
                    <xdr:colOff>76200</xdr:colOff>
                    <xdr:row>9</xdr:row>
                    <xdr:rowOff>9525</xdr:rowOff>
                  </from>
                  <to>
                    <xdr:col>2</xdr:col>
                    <xdr:colOff>400050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9" name="Check Box 122">
              <controlPr defaultSize="0" autoFill="0" autoLine="0" autoPict="0">
                <anchor moveWithCells="1">
                  <from>
                    <xdr:col>3</xdr:col>
                    <xdr:colOff>76200</xdr:colOff>
                    <xdr:row>9</xdr:row>
                    <xdr:rowOff>9525</xdr:rowOff>
                  </from>
                  <to>
                    <xdr:col>3</xdr:col>
                    <xdr:colOff>400050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0" name="Check Box 123">
              <controlPr defaultSize="0" autoFill="0" autoLine="0" autoPict="0">
                <anchor moveWithCells="1">
                  <from>
                    <xdr:col>4</xdr:col>
                    <xdr:colOff>76200</xdr:colOff>
                    <xdr:row>9</xdr:row>
                    <xdr:rowOff>9525</xdr:rowOff>
                  </from>
                  <to>
                    <xdr:col>4</xdr:col>
                    <xdr:colOff>400050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1" name="Check Box 127">
              <controlPr defaultSize="0" autoFill="0" autoLine="0" autoPict="0">
                <anchor moveWithCells="1">
                  <from>
                    <xdr:col>2</xdr:col>
                    <xdr:colOff>76200</xdr:colOff>
                    <xdr:row>10</xdr:row>
                    <xdr:rowOff>9525</xdr:rowOff>
                  </from>
                  <to>
                    <xdr:col>2</xdr:col>
                    <xdr:colOff>400050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2" name="Check Box 128">
              <controlPr defaultSize="0" autoFill="0" autoLine="0" autoPict="0">
                <anchor moveWithCells="1">
                  <from>
                    <xdr:col>3</xdr:col>
                    <xdr:colOff>76200</xdr:colOff>
                    <xdr:row>10</xdr:row>
                    <xdr:rowOff>9525</xdr:rowOff>
                  </from>
                  <to>
                    <xdr:col>3</xdr:col>
                    <xdr:colOff>400050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" name="Check Box 129">
              <controlPr defaultSize="0" autoFill="0" autoLine="0" autoPict="0">
                <anchor moveWithCells="1">
                  <from>
                    <xdr:col>4</xdr:col>
                    <xdr:colOff>76200</xdr:colOff>
                    <xdr:row>10</xdr:row>
                    <xdr:rowOff>9525</xdr:rowOff>
                  </from>
                  <to>
                    <xdr:col>4</xdr:col>
                    <xdr:colOff>400050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" name="Check Box 139">
              <controlPr defaultSize="0" autoFill="0" autoLine="0" autoPict="0">
                <anchor moveWithCells="1">
                  <from>
                    <xdr:col>2</xdr:col>
                    <xdr:colOff>76200</xdr:colOff>
                    <xdr:row>11</xdr:row>
                    <xdr:rowOff>9525</xdr:rowOff>
                  </from>
                  <to>
                    <xdr:col>2</xdr:col>
                    <xdr:colOff>400050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5" name="Check Box 140">
              <controlPr defaultSize="0" autoFill="0" autoLine="0" autoPict="0">
                <anchor moveWithCells="1">
                  <from>
                    <xdr:col>3</xdr:col>
                    <xdr:colOff>76200</xdr:colOff>
                    <xdr:row>11</xdr:row>
                    <xdr:rowOff>9525</xdr:rowOff>
                  </from>
                  <to>
                    <xdr:col>3</xdr:col>
                    <xdr:colOff>400050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6" name="Check Box 141">
              <controlPr defaultSize="0" autoFill="0" autoLine="0" autoPict="0">
                <anchor moveWithCells="1">
                  <from>
                    <xdr:col>4</xdr:col>
                    <xdr:colOff>76200</xdr:colOff>
                    <xdr:row>11</xdr:row>
                    <xdr:rowOff>9525</xdr:rowOff>
                  </from>
                  <to>
                    <xdr:col>4</xdr:col>
                    <xdr:colOff>400050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7" name="Check Box 145">
              <controlPr defaultSize="0" autoFill="0" autoLine="0" autoPict="0">
                <anchor moveWithCells="1">
                  <from>
                    <xdr:col>2</xdr:col>
                    <xdr:colOff>76200</xdr:colOff>
                    <xdr:row>12</xdr:row>
                    <xdr:rowOff>9525</xdr:rowOff>
                  </from>
                  <to>
                    <xdr:col>2</xdr:col>
                    <xdr:colOff>400050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8" name="Check Box 146">
              <controlPr defaultSize="0" autoFill="0" autoLine="0" autoPict="0">
                <anchor moveWithCells="1">
                  <from>
                    <xdr:col>3</xdr:col>
                    <xdr:colOff>76200</xdr:colOff>
                    <xdr:row>12</xdr:row>
                    <xdr:rowOff>9525</xdr:rowOff>
                  </from>
                  <to>
                    <xdr:col>3</xdr:col>
                    <xdr:colOff>400050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9" name="Check Box 147">
              <controlPr defaultSize="0" autoFill="0" autoLine="0" autoPict="0">
                <anchor moveWithCells="1">
                  <from>
                    <xdr:col>4</xdr:col>
                    <xdr:colOff>76200</xdr:colOff>
                    <xdr:row>12</xdr:row>
                    <xdr:rowOff>9525</xdr:rowOff>
                  </from>
                  <to>
                    <xdr:col>4</xdr:col>
                    <xdr:colOff>400050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20" name="Check Box 151">
              <controlPr defaultSize="0" autoFill="0" autoLine="0" autoPict="0">
                <anchor moveWithCells="1">
                  <from>
                    <xdr:col>2</xdr:col>
                    <xdr:colOff>85725</xdr:colOff>
                    <xdr:row>13</xdr:row>
                    <xdr:rowOff>9525</xdr:rowOff>
                  </from>
                  <to>
                    <xdr:col>2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21" name="Check Box 152">
              <controlPr defaultSize="0" autoFill="0" autoLine="0" autoPict="0">
                <anchor moveWithCells="1">
                  <from>
                    <xdr:col>3</xdr:col>
                    <xdr:colOff>76200</xdr:colOff>
                    <xdr:row>13</xdr:row>
                    <xdr:rowOff>9525</xdr:rowOff>
                  </from>
                  <to>
                    <xdr:col>3</xdr:col>
                    <xdr:colOff>400050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22" name="Check Box 153">
              <controlPr defaultSize="0" autoFill="0" autoLine="0" autoPict="0">
                <anchor moveWithCells="1">
                  <from>
                    <xdr:col>4</xdr:col>
                    <xdr:colOff>76200</xdr:colOff>
                    <xdr:row>13</xdr:row>
                    <xdr:rowOff>9525</xdr:rowOff>
                  </from>
                  <to>
                    <xdr:col>4</xdr:col>
                    <xdr:colOff>400050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23" name="Check Box 157">
              <controlPr defaultSize="0" autoFill="0" autoLine="0" autoPict="0">
                <anchor moveWithCells="1">
                  <from>
                    <xdr:col>2</xdr:col>
                    <xdr:colOff>76200</xdr:colOff>
                    <xdr:row>14</xdr:row>
                    <xdr:rowOff>9525</xdr:rowOff>
                  </from>
                  <to>
                    <xdr:col>2</xdr:col>
                    <xdr:colOff>400050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24" name="Check Box 158">
              <controlPr defaultSize="0" autoFill="0" autoLine="0" autoPict="0">
                <anchor moveWithCells="1">
                  <from>
                    <xdr:col>3</xdr:col>
                    <xdr:colOff>76200</xdr:colOff>
                    <xdr:row>14</xdr:row>
                    <xdr:rowOff>9525</xdr:rowOff>
                  </from>
                  <to>
                    <xdr:col>3</xdr:col>
                    <xdr:colOff>400050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25" name="Check Box 159">
              <controlPr defaultSize="0" autoFill="0" autoLine="0" autoPict="0">
                <anchor moveWithCells="1">
                  <from>
                    <xdr:col>4</xdr:col>
                    <xdr:colOff>76200</xdr:colOff>
                    <xdr:row>14</xdr:row>
                    <xdr:rowOff>9525</xdr:rowOff>
                  </from>
                  <to>
                    <xdr:col>4</xdr:col>
                    <xdr:colOff>400050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26" name="Check Box 163">
              <controlPr defaultSize="0" autoFill="0" autoLine="0" autoPict="0">
                <anchor moveWithCells="1">
                  <from>
                    <xdr:col>2</xdr:col>
                    <xdr:colOff>76200</xdr:colOff>
                    <xdr:row>15</xdr:row>
                    <xdr:rowOff>9525</xdr:rowOff>
                  </from>
                  <to>
                    <xdr:col>2</xdr:col>
                    <xdr:colOff>400050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27" name="Check Box 164">
              <controlPr defaultSize="0" autoFill="0" autoLine="0" autoPict="0">
                <anchor moveWithCells="1">
                  <from>
                    <xdr:col>3</xdr:col>
                    <xdr:colOff>76200</xdr:colOff>
                    <xdr:row>15</xdr:row>
                    <xdr:rowOff>9525</xdr:rowOff>
                  </from>
                  <to>
                    <xdr:col>3</xdr:col>
                    <xdr:colOff>400050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28" name="Check Box 165">
              <controlPr defaultSize="0" autoFill="0" autoLine="0" autoPict="0">
                <anchor moveWithCells="1">
                  <from>
                    <xdr:col>4</xdr:col>
                    <xdr:colOff>76200</xdr:colOff>
                    <xdr:row>15</xdr:row>
                    <xdr:rowOff>9525</xdr:rowOff>
                  </from>
                  <to>
                    <xdr:col>4</xdr:col>
                    <xdr:colOff>400050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29" name="Check Box 175">
              <controlPr defaultSize="0" autoFill="0" autoLine="0" autoPict="0">
                <anchor moveWithCells="1">
                  <from>
                    <xdr:col>2</xdr:col>
                    <xdr:colOff>76200</xdr:colOff>
                    <xdr:row>16</xdr:row>
                    <xdr:rowOff>9525</xdr:rowOff>
                  </from>
                  <to>
                    <xdr:col>2</xdr:col>
                    <xdr:colOff>400050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30" name="Check Box 176">
              <controlPr defaultSize="0" autoFill="0" autoLine="0" autoPict="0">
                <anchor moveWithCells="1">
                  <from>
                    <xdr:col>3</xdr:col>
                    <xdr:colOff>76200</xdr:colOff>
                    <xdr:row>16</xdr:row>
                    <xdr:rowOff>9525</xdr:rowOff>
                  </from>
                  <to>
                    <xdr:col>3</xdr:col>
                    <xdr:colOff>400050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31" name="Check Box 177">
              <controlPr defaultSize="0" autoFill="0" autoLine="0" autoPict="0">
                <anchor moveWithCells="1">
                  <from>
                    <xdr:col>4</xdr:col>
                    <xdr:colOff>76200</xdr:colOff>
                    <xdr:row>16</xdr:row>
                    <xdr:rowOff>9525</xdr:rowOff>
                  </from>
                  <to>
                    <xdr:col>4</xdr:col>
                    <xdr:colOff>400050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32" name="Check Box 187">
              <controlPr defaultSize="0" autoFill="0" autoLine="0" autoPict="0">
                <anchor moveWithCells="1">
                  <from>
                    <xdr:col>2</xdr:col>
                    <xdr:colOff>76200</xdr:colOff>
                    <xdr:row>17</xdr:row>
                    <xdr:rowOff>9525</xdr:rowOff>
                  </from>
                  <to>
                    <xdr:col>2</xdr:col>
                    <xdr:colOff>400050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33" name="Check Box 188">
              <controlPr defaultSize="0" autoFill="0" autoLine="0" autoPict="0">
                <anchor moveWithCells="1">
                  <from>
                    <xdr:col>3</xdr:col>
                    <xdr:colOff>76200</xdr:colOff>
                    <xdr:row>17</xdr:row>
                    <xdr:rowOff>9525</xdr:rowOff>
                  </from>
                  <to>
                    <xdr:col>3</xdr:col>
                    <xdr:colOff>400050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34" name="Check Box 189">
              <controlPr defaultSize="0" autoFill="0" autoLine="0" autoPict="0">
                <anchor moveWithCells="1">
                  <from>
                    <xdr:col>4</xdr:col>
                    <xdr:colOff>76200</xdr:colOff>
                    <xdr:row>17</xdr:row>
                    <xdr:rowOff>9525</xdr:rowOff>
                  </from>
                  <to>
                    <xdr:col>4</xdr:col>
                    <xdr:colOff>400050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35" name="Check Box 261">
              <controlPr defaultSize="0" print="0" autoFill="0" autoLine="0" autoPict="0">
                <anchor moveWithCells="1">
                  <from>
                    <xdr:col>6</xdr:col>
                    <xdr:colOff>171450</xdr:colOff>
                    <xdr:row>26</xdr:row>
                    <xdr:rowOff>0</xdr:rowOff>
                  </from>
                  <to>
                    <xdr:col>7</xdr:col>
                    <xdr:colOff>333375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36" name="Option Button 262">
              <controlPr defaultSize="0" autoFill="0" autoLine="0" autoPict="0">
                <anchor moveWithCells="1">
                  <from>
                    <xdr:col>2</xdr:col>
                    <xdr:colOff>114300</xdr:colOff>
                    <xdr:row>2</xdr:row>
                    <xdr:rowOff>28575</xdr:rowOff>
                  </from>
                  <to>
                    <xdr:col>3</xdr:col>
                    <xdr:colOff>180975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37" name="Option Button 263">
              <controlPr defaultSize="0" autoFill="0" autoLine="0" autoPict="0">
                <anchor moveWithCells="1">
                  <from>
                    <xdr:col>2</xdr:col>
                    <xdr:colOff>114300</xdr:colOff>
                    <xdr:row>3</xdr:row>
                    <xdr:rowOff>28575</xdr:rowOff>
                  </from>
                  <to>
                    <xdr:col>3</xdr:col>
                    <xdr:colOff>180975</xdr:colOff>
                    <xdr:row>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38" name="Option Button 264">
              <controlPr defaultSize="0" autoFill="0" autoLine="0" autoPict="0">
                <anchor moveWithCells="1">
                  <from>
                    <xdr:col>2</xdr:col>
                    <xdr:colOff>114300</xdr:colOff>
                    <xdr:row>4</xdr:row>
                    <xdr:rowOff>19050</xdr:rowOff>
                  </from>
                  <to>
                    <xdr:col>3</xdr:col>
                    <xdr:colOff>180975</xdr:colOff>
                    <xdr:row>4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9103E15F-01B1-4709-9134-3228BE0FB4E8}">
            <xm:f>採点!$E10="×"</xm:f>
            <x14:dxf>
              <fill>
                <patternFill patternType="gray125">
                  <fgColor rgb="FFC00000"/>
                </patternFill>
              </fill>
            </x14:dxf>
          </x14:cfRule>
          <xm:sqref>B9:B18</xm:sqref>
        </x14:conditionalFormatting>
        <x14:conditionalFormatting xmlns:xm="http://schemas.microsoft.com/office/excel/2006/main">
          <x14:cfRule type="expression" priority="6" id="{9103E15F-01B1-4709-9134-3228BE0FB4E8}">
            <xm:f>採点!#REF!="×"</xm:f>
            <x14:dxf>
              <fill>
                <patternFill patternType="gray125">
                  <fgColor rgb="FFC00000"/>
                </patternFill>
              </fill>
            </x14:dxf>
          </x14:cfRule>
          <xm:sqref>B19:B23</xm:sqref>
        </x14:conditionalFormatting>
        <x14:conditionalFormatting xmlns:xm="http://schemas.microsoft.com/office/excel/2006/main">
          <x14:cfRule type="expression" priority="7" id="{2A3341E7-FCF4-4A26-87CF-29EFEF82C062}">
            <xm:f>採点!#REF!="×"</xm:f>
            <x14:dxf>
              <fill>
                <patternFill patternType="gray125">
                  <fgColor rgb="FFC00000"/>
                </patternFill>
              </fill>
            </x14:dxf>
          </x14:cfRule>
          <xm:sqref>G9:G23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22"/>
  <sheetViews>
    <sheetView zoomScaleNormal="100" workbookViewId="0">
      <selection activeCell="F13" sqref="F13"/>
    </sheetView>
  </sheetViews>
  <sheetFormatPr defaultRowHeight="18" x14ac:dyDescent="0.35"/>
  <cols>
    <col min="1" max="16384" width="9" style="1"/>
  </cols>
  <sheetData>
    <row r="2" spans="1:13" x14ac:dyDescent="0.35">
      <c r="D2" s="104" t="s">
        <v>52</v>
      </c>
      <c r="E2" s="104"/>
      <c r="F2" s="61" t="s">
        <v>36</v>
      </c>
    </row>
    <row r="3" spans="1:13" x14ac:dyDescent="0.35">
      <c r="B3" s="2"/>
      <c r="C3" s="2"/>
      <c r="D3" s="60" t="s">
        <v>53</v>
      </c>
      <c r="E3" s="60"/>
      <c r="F3" s="60" t="s">
        <v>53</v>
      </c>
    </row>
    <row r="4" spans="1:13" x14ac:dyDescent="0.35">
      <c r="B4" s="2"/>
      <c r="C4" s="3"/>
      <c r="D4" s="67">
        <v>1</v>
      </c>
      <c r="E4" s="60" t="s">
        <v>37</v>
      </c>
      <c r="F4" s="62" t="str">
        <f>IF(D4=1,"初級",IF(D4=2,"中級",IF(D4=3,"上級","")))</f>
        <v>初級</v>
      </c>
    </row>
    <row r="5" spans="1:13" x14ac:dyDescent="0.35">
      <c r="B5" s="2"/>
      <c r="C5" s="2"/>
      <c r="D5" s="60"/>
      <c r="E5" s="60"/>
      <c r="F5" s="60"/>
    </row>
    <row r="6" spans="1:13" x14ac:dyDescent="0.35">
      <c r="B6" s="3"/>
      <c r="C6" s="3"/>
      <c r="D6" s="3"/>
      <c r="E6" s="3"/>
      <c r="F6" s="3"/>
    </row>
    <row r="7" spans="1:13" ht="18.75" thickBot="1" x14ac:dyDescent="0.4">
      <c r="B7" s="3"/>
      <c r="C7" s="3"/>
      <c r="D7" s="3"/>
      <c r="E7" s="3"/>
      <c r="F7" s="3"/>
    </row>
    <row r="8" spans="1:13" ht="18.75" customHeight="1" x14ac:dyDescent="0.35">
      <c r="A8" s="111" t="s">
        <v>38</v>
      </c>
      <c r="B8" s="113" t="s">
        <v>42</v>
      </c>
      <c r="C8" s="114"/>
      <c r="D8" s="114"/>
      <c r="E8" s="115" t="s">
        <v>43</v>
      </c>
      <c r="F8" s="110" t="s">
        <v>24</v>
      </c>
      <c r="G8" s="105" t="s">
        <v>44</v>
      </c>
      <c r="H8" s="106"/>
      <c r="I8" s="107"/>
      <c r="J8" s="108" t="s">
        <v>45</v>
      </c>
      <c r="K8" s="109"/>
      <c r="L8" s="109"/>
      <c r="M8" s="97" t="s">
        <v>46</v>
      </c>
    </row>
    <row r="9" spans="1:13" x14ac:dyDescent="0.35">
      <c r="A9" s="112"/>
      <c r="B9" s="44" t="s">
        <v>39</v>
      </c>
      <c r="C9" s="44" t="s">
        <v>40</v>
      </c>
      <c r="D9" s="44" t="s">
        <v>41</v>
      </c>
      <c r="E9" s="116"/>
      <c r="F9" s="110"/>
      <c r="G9" s="53" t="s">
        <v>54</v>
      </c>
      <c r="H9" s="45" t="s">
        <v>55</v>
      </c>
      <c r="I9" s="70" t="s">
        <v>56</v>
      </c>
      <c r="J9" s="51" t="s">
        <v>54</v>
      </c>
      <c r="K9" s="45" t="s">
        <v>55</v>
      </c>
      <c r="L9" s="45" t="s">
        <v>56</v>
      </c>
      <c r="M9" s="98"/>
    </row>
    <row r="10" spans="1:13" x14ac:dyDescent="0.35">
      <c r="A10" s="45" t="s">
        <v>0</v>
      </c>
      <c r="B10" s="68" t="b">
        <v>0</v>
      </c>
      <c r="C10" s="68" t="b">
        <v>0</v>
      </c>
      <c r="D10" s="68"/>
      <c r="E10" s="63" t="str">
        <f>IF(COUNTIF(B10:D10,TRUE)&gt;1,"×","")</f>
        <v/>
      </c>
      <c r="F10" s="46">
        <f>IF(E10="×",0,IF(B10=TRUE,"A",IF(C10=TRUE,"B",IF(D10=TRUE,"C",0))))</f>
        <v>0</v>
      </c>
      <c r="G10" s="53" t="s">
        <v>62</v>
      </c>
      <c r="H10" s="69" t="s">
        <v>61</v>
      </c>
      <c r="I10" s="54" t="s">
        <v>61</v>
      </c>
      <c r="J10" s="51" t="str">
        <f t="shared" ref="J10:J19" si="0">IF(F10=G10,"〇","×")</f>
        <v>×</v>
      </c>
      <c r="K10" s="45" t="str">
        <f t="shared" ref="K10:K19" si="1">IF(F10=H10,"〇","×")</f>
        <v>×</v>
      </c>
      <c r="L10" s="45" t="str">
        <f t="shared" ref="L10:L19" si="2">IF(F10=I10,"〇","×")</f>
        <v>×</v>
      </c>
      <c r="M10" s="64" t="str">
        <f t="shared" ref="M10:M19" si="3">IF($H$21=TRUE,HLOOKUP($F$4,$J$9:$L$19,MID(A10,2,2)+1,FALSE),"")</f>
        <v/>
      </c>
    </row>
    <row r="11" spans="1:13" x14ac:dyDescent="0.35">
      <c r="A11" s="45" t="s">
        <v>15</v>
      </c>
      <c r="B11" s="68" t="b">
        <v>0</v>
      </c>
      <c r="C11" s="68"/>
      <c r="D11" s="68"/>
      <c r="E11" s="63" t="str">
        <f t="shared" ref="E11:E19" si="4">IF(COUNTIF(B11:D11,TRUE)&gt;1,"×","")</f>
        <v/>
      </c>
      <c r="F11" s="46">
        <f>IF(E11="×",0,IF(B11=TRUE,"A",IF(C11=TRUE,"B",IF(D11=TRUE,"C",0))))</f>
        <v>0</v>
      </c>
      <c r="G11" s="53" t="s">
        <v>61</v>
      </c>
      <c r="H11" s="69" t="s">
        <v>63</v>
      </c>
      <c r="I11" s="54" t="s">
        <v>62</v>
      </c>
      <c r="J11" s="51" t="str">
        <f t="shared" si="0"/>
        <v>×</v>
      </c>
      <c r="K11" s="45" t="str">
        <f t="shared" si="1"/>
        <v>×</v>
      </c>
      <c r="L11" s="45" t="str">
        <f t="shared" si="2"/>
        <v>×</v>
      </c>
      <c r="M11" s="64" t="str">
        <f t="shared" si="3"/>
        <v/>
      </c>
    </row>
    <row r="12" spans="1:13" x14ac:dyDescent="0.35">
      <c r="A12" s="45" t="s">
        <v>16</v>
      </c>
      <c r="B12" s="68" t="b">
        <v>0</v>
      </c>
      <c r="C12" s="68" t="b">
        <v>0</v>
      </c>
      <c r="D12" s="68"/>
      <c r="E12" s="63" t="str">
        <f t="shared" si="4"/>
        <v/>
      </c>
      <c r="F12" s="46">
        <f t="shared" ref="F12:F19" si="5">IF(E12="×",0,IF(B12=TRUE,"A",IF(C12=TRUE,"B",IF(D12=TRUE,"C",0))))</f>
        <v>0</v>
      </c>
      <c r="G12" s="53" t="s">
        <v>61</v>
      </c>
      <c r="H12" s="69" t="s">
        <v>62</v>
      </c>
      <c r="I12" s="54" t="s">
        <v>63</v>
      </c>
      <c r="J12" s="51" t="str">
        <f t="shared" si="0"/>
        <v>×</v>
      </c>
      <c r="K12" s="45" t="str">
        <f t="shared" si="1"/>
        <v>×</v>
      </c>
      <c r="L12" s="45" t="str">
        <f t="shared" si="2"/>
        <v>×</v>
      </c>
      <c r="M12" s="64" t="str">
        <f t="shared" si="3"/>
        <v/>
      </c>
    </row>
    <row r="13" spans="1:13" x14ac:dyDescent="0.35">
      <c r="A13" s="45" t="s">
        <v>17</v>
      </c>
      <c r="B13" s="68" t="b">
        <v>0</v>
      </c>
      <c r="C13" s="68"/>
      <c r="D13" s="68"/>
      <c r="E13" s="63" t="str">
        <f t="shared" si="4"/>
        <v/>
      </c>
      <c r="F13" s="46">
        <f t="shared" si="5"/>
        <v>0</v>
      </c>
      <c r="G13" s="53" t="s">
        <v>63</v>
      </c>
      <c r="H13" s="69" t="s">
        <v>63</v>
      </c>
      <c r="I13" s="54" t="s">
        <v>61</v>
      </c>
      <c r="J13" s="51" t="str">
        <f t="shared" si="0"/>
        <v>×</v>
      </c>
      <c r="K13" s="45" t="str">
        <f t="shared" si="1"/>
        <v>×</v>
      </c>
      <c r="L13" s="45" t="str">
        <f t="shared" si="2"/>
        <v>×</v>
      </c>
      <c r="M13" s="64" t="str">
        <f t="shared" si="3"/>
        <v/>
      </c>
    </row>
    <row r="14" spans="1:13" x14ac:dyDescent="0.35">
      <c r="A14" s="45" t="s">
        <v>5</v>
      </c>
      <c r="B14" s="68" t="b">
        <v>0</v>
      </c>
      <c r="C14" s="68"/>
      <c r="D14" s="68"/>
      <c r="E14" s="63" t="str">
        <f t="shared" si="4"/>
        <v/>
      </c>
      <c r="F14" s="46">
        <f t="shared" si="5"/>
        <v>0</v>
      </c>
      <c r="G14" s="53" t="s">
        <v>61</v>
      </c>
      <c r="H14" s="69" t="s">
        <v>62</v>
      </c>
      <c r="I14" s="54" t="s">
        <v>63</v>
      </c>
      <c r="J14" s="51" t="str">
        <f t="shared" si="0"/>
        <v>×</v>
      </c>
      <c r="K14" s="45" t="str">
        <f t="shared" si="1"/>
        <v>×</v>
      </c>
      <c r="L14" s="45" t="str">
        <f t="shared" si="2"/>
        <v>×</v>
      </c>
      <c r="M14" s="64" t="str">
        <f t="shared" si="3"/>
        <v/>
      </c>
    </row>
    <row r="15" spans="1:13" x14ac:dyDescent="0.35">
      <c r="A15" s="45" t="s">
        <v>7</v>
      </c>
      <c r="B15" s="68" t="b">
        <v>0</v>
      </c>
      <c r="C15" s="68"/>
      <c r="D15" s="68"/>
      <c r="E15" s="63" t="str">
        <f t="shared" si="4"/>
        <v/>
      </c>
      <c r="F15" s="46">
        <f t="shared" si="5"/>
        <v>0</v>
      </c>
      <c r="G15" s="53" t="s">
        <v>62</v>
      </c>
      <c r="H15" s="69" t="s">
        <v>63</v>
      </c>
      <c r="I15" s="54" t="s">
        <v>63</v>
      </c>
      <c r="J15" s="51" t="str">
        <f t="shared" si="0"/>
        <v>×</v>
      </c>
      <c r="K15" s="45" t="str">
        <f t="shared" si="1"/>
        <v>×</v>
      </c>
      <c r="L15" s="45" t="str">
        <f t="shared" si="2"/>
        <v>×</v>
      </c>
      <c r="M15" s="64" t="str">
        <f t="shared" si="3"/>
        <v/>
      </c>
    </row>
    <row r="16" spans="1:13" x14ac:dyDescent="0.35">
      <c r="A16" s="45" t="s">
        <v>9</v>
      </c>
      <c r="B16" s="68" t="b">
        <v>0</v>
      </c>
      <c r="C16" s="68"/>
      <c r="D16" s="68"/>
      <c r="E16" s="63" t="str">
        <f t="shared" si="4"/>
        <v/>
      </c>
      <c r="F16" s="46">
        <f t="shared" si="5"/>
        <v>0</v>
      </c>
      <c r="G16" s="53" t="s">
        <v>63</v>
      </c>
      <c r="H16" s="69" t="s">
        <v>63</v>
      </c>
      <c r="I16" s="54" t="s">
        <v>62</v>
      </c>
      <c r="J16" s="51" t="str">
        <f t="shared" si="0"/>
        <v>×</v>
      </c>
      <c r="K16" s="45" t="str">
        <f t="shared" si="1"/>
        <v>×</v>
      </c>
      <c r="L16" s="45" t="str">
        <f t="shared" si="2"/>
        <v>×</v>
      </c>
      <c r="M16" s="64" t="str">
        <f t="shared" si="3"/>
        <v/>
      </c>
    </row>
    <row r="17" spans="1:13" x14ac:dyDescent="0.35">
      <c r="A17" s="45" t="s">
        <v>10</v>
      </c>
      <c r="B17" s="68" t="b">
        <v>0</v>
      </c>
      <c r="C17" s="68"/>
      <c r="D17" s="68"/>
      <c r="E17" s="63" t="str">
        <f t="shared" si="4"/>
        <v/>
      </c>
      <c r="F17" s="46">
        <f t="shared" si="5"/>
        <v>0</v>
      </c>
      <c r="G17" s="53" t="s">
        <v>62</v>
      </c>
      <c r="H17" s="69" t="s">
        <v>61</v>
      </c>
      <c r="I17" s="54" t="s">
        <v>63</v>
      </c>
      <c r="J17" s="51" t="str">
        <f t="shared" si="0"/>
        <v>×</v>
      </c>
      <c r="K17" s="45" t="str">
        <f t="shared" si="1"/>
        <v>×</v>
      </c>
      <c r="L17" s="45" t="str">
        <f t="shared" si="2"/>
        <v>×</v>
      </c>
      <c r="M17" s="64" t="str">
        <f t="shared" si="3"/>
        <v/>
      </c>
    </row>
    <row r="18" spans="1:13" x14ac:dyDescent="0.35">
      <c r="A18" s="45" t="s">
        <v>11</v>
      </c>
      <c r="B18" s="68" t="b">
        <v>0</v>
      </c>
      <c r="C18" s="68"/>
      <c r="D18" s="68"/>
      <c r="E18" s="63" t="str">
        <f t="shared" si="4"/>
        <v/>
      </c>
      <c r="F18" s="46">
        <f t="shared" si="5"/>
        <v>0</v>
      </c>
      <c r="G18" s="53" t="s">
        <v>63</v>
      </c>
      <c r="H18" s="69" t="s">
        <v>61</v>
      </c>
      <c r="I18" s="54" t="s">
        <v>63</v>
      </c>
      <c r="J18" s="51" t="str">
        <f t="shared" si="0"/>
        <v>×</v>
      </c>
      <c r="K18" s="45" t="str">
        <f t="shared" si="1"/>
        <v>×</v>
      </c>
      <c r="L18" s="45" t="str">
        <f t="shared" si="2"/>
        <v>×</v>
      </c>
      <c r="M18" s="64" t="str">
        <f t="shared" si="3"/>
        <v/>
      </c>
    </row>
    <row r="19" spans="1:13" x14ac:dyDescent="0.35">
      <c r="A19" s="45" t="s">
        <v>12</v>
      </c>
      <c r="B19" s="68" t="b">
        <v>0</v>
      </c>
      <c r="C19" s="68"/>
      <c r="D19" s="68"/>
      <c r="E19" s="63" t="str">
        <f t="shared" si="4"/>
        <v/>
      </c>
      <c r="F19" s="46">
        <f t="shared" si="5"/>
        <v>0</v>
      </c>
      <c r="G19" s="53" t="s">
        <v>63</v>
      </c>
      <c r="H19" s="69" t="s">
        <v>63</v>
      </c>
      <c r="I19" s="54" t="s">
        <v>61</v>
      </c>
      <c r="J19" s="51" t="str">
        <f t="shared" si="0"/>
        <v>×</v>
      </c>
      <c r="K19" s="45" t="str">
        <f t="shared" si="1"/>
        <v>×</v>
      </c>
      <c r="L19" s="45" t="str">
        <f t="shared" si="2"/>
        <v>×</v>
      </c>
      <c r="M19" s="64" t="str">
        <f t="shared" si="3"/>
        <v/>
      </c>
    </row>
    <row r="20" spans="1:13" x14ac:dyDescent="0.35">
      <c r="A20" s="99" t="s">
        <v>50</v>
      </c>
      <c r="B20" s="65" t="str">
        <f>IF(COUNTIF(E10:E19,"×")&gt;0,"※二重チェックがあります","")</f>
        <v/>
      </c>
      <c r="C20" s="101" t="s">
        <v>47</v>
      </c>
      <c r="D20" s="102"/>
      <c r="F20" s="117" t="s">
        <v>57</v>
      </c>
      <c r="G20" s="118"/>
      <c r="H20" s="119"/>
      <c r="I20" s="52" t="s">
        <v>51</v>
      </c>
      <c r="J20" s="43">
        <f>COUNTIF(J10:J19,"〇")</f>
        <v>0</v>
      </c>
      <c r="K20" s="43">
        <f>COUNTIF(K10:K19,"〇")</f>
        <v>0</v>
      </c>
      <c r="L20" s="43">
        <f>COUNTIF(L10:L19,"〇")</f>
        <v>0</v>
      </c>
      <c r="M20" s="47"/>
    </row>
    <row r="21" spans="1:13" x14ac:dyDescent="0.35">
      <c r="A21" s="100"/>
      <c r="B21" s="65" t="str">
        <f>IF(H21=FALSE,"",IF(F4="","※級が未選択です！",""))</f>
        <v/>
      </c>
      <c r="C21" s="103" t="s">
        <v>48</v>
      </c>
      <c r="D21" s="104"/>
      <c r="F21" s="43" t="s">
        <v>21</v>
      </c>
      <c r="G21" s="65">
        <f>IF(F4="初級",J20,IF(F4="中級",K20,IF(F4="上級",L20,"")))</f>
        <v>0</v>
      </c>
      <c r="H21" s="43" t="b">
        <v>0</v>
      </c>
      <c r="I21" s="66" t="str">
        <f>IF(H21=TRUE,G21,"")</f>
        <v/>
      </c>
      <c r="J21" s="48"/>
      <c r="K21" s="49"/>
      <c r="L21" s="50"/>
      <c r="M21" s="65" t="str">
        <f>IF(AND(I21&lt;&gt;"",I21&gt;23),"合格です！","")</f>
        <v/>
      </c>
    </row>
    <row r="22" spans="1:13" x14ac:dyDescent="0.35">
      <c r="G22" s="1" t="s">
        <v>49</v>
      </c>
      <c r="H22" s="40"/>
      <c r="I22" s="1" t="s">
        <v>59</v>
      </c>
      <c r="M22" s="1" t="s">
        <v>60</v>
      </c>
    </row>
  </sheetData>
  <mergeCells count="12">
    <mergeCell ref="D2:E2"/>
    <mergeCell ref="A8:A9"/>
    <mergeCell ref="B8:D8"/>
    <mergeCell ref="E8:E9"/>
    <mergeCell ref="F20:H20"/>
    <mergeCell ref="M8:M9"/>
    <mergeCell ref="A20:A21"/>
    <mergeCell ref="C20:D20"/>
    <mergeCell ref="C21:D21"/>
    <mergeCell ref="G8:I8"/>
    <mergeCell ref="J8:L8"/>
    <mergeCell ref="F8:F9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解答用紙</vt:lpstr>
      <vt:lpstr>採点</vt:lpstr>
      <vt:lpstr>解答用紙!Print_Area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2025-05-07T04:43:19Z</dcterms:modified>
</cp:coreProperties>
</file>